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ate1904="1"/>
  <mc:AlternateContent xmlns:mc="http://schemas.openxmlformats.org/markup-compatibility/2006">
    <mc:Choice Requires="x15">
      <x15ac:absPath xmlns:x15ac="http://schemas.microsoft.com/office/spreadsheetml/2010/11/ac" url="Z:\ATC WSPÓLNE\I N W E S T Y C J E\JERZMANOWSKA\Dane\Roltec\Dofinansowanie inwestycji_Przetarg GW\Ogłoszony przetarg KPO\Materiały ostateczne\2024 08 20_Nowy przetarg\"/>
    </mc:Choice>
  </mc:AlternateContent>
  <xr:revisionPtr revIDLastSave="0" documentId="13_ncr:1_{1C7F24E7-882F-4F4B-9BA0-9BE5AB9284F2}" xr6:coauthVersionLast="47" xr6:coauthVersionMax="47" xr10:uidLastSave="{00000000-0000-0000-0000-000000000000}"/>
  <bookViews>
    <workbookView xWindow="28680" yWindow="-120" windowWidth="29040" windowHeight="15720" tabRatio="522" firstSheet="1" activeTab="1" xr2:uid="{00000000-000D-0000-FFFF-FFFF00000000}"/>
  </bookViews>
  <sheets>
    <sheet name="Podsumowanie" sheetId="10" state="hidden" r:id="rId1"/>
    <sheet name="Architektura i konstrukcja" sheetId="5" r:id="rId2"/>
    <sheet name="Inst Sanitarne" sheetId="7" r:id="rId3"/>
    <sheet name="Inst silnoprądowe" sheetId="8" r:id="rId4"/>
    <sheet name="Inst niskoprądowe" sheetId="9" r:id="rId5"/>
  </sheets>
  <definedNames>
    <definedName name="_xlnm._FilterDatabase" localSheetId="4" hidden="1">'Inst niskoprądowe'!$B$3:$B$101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8" l="1"/>
  <c r="H108" i="9"/>
  <c r="H379" i="5"/>
  <c r="H393" i="5"/>
  <c r="G31" i="8"/>
  <c r="H242" i="7"/>
  <c r="G67" i="8"/>
  <c r="H66" i="8" s="1"/>
  <c r="G107" i="9"/>
  <c r="H106" i="9" s="1"/>
  <c r="G283" i="7"/>
  <c r="H282" i="7" s="1"/>
  <c r="G281" i="7"/>
  <c r="H280" i="7" s="1"/>
  <c r="G274" i="7"/>
  <c r="H273" i="7" s="1"/>
  <c r="G263" i="7"/>
  <c r="H262" i="7" s="1"/>
  <c r="G258" i="7"/>
  <c r="H257" i="7" s="1"/>
  <c r="G256" i="7"/>
  <c r="H255" i="7" s="1"/>
  <c r="G252" i="7"/>
  <c r="H251" i="7" s="1"/>
  <c r="G245" i="7"/>
  <c r="H244" i="7" s="1"/>
  <c r="H240" i="7"/>
  <c r="H238" i="7"/>
  <c r="H236" i="7"/>
  <c r="G228" i="7"/>
  <c r="G229" i="7"/>
  <c r="G230" i="7"/>
  <c r="G231" i="7"/>
  <c r="G232" i="7"/>
  <c r="G233" i="7"/>
  <c r="G234" i="7"/>
  <c r="G235" i="7"/>
  <c r="G227" i="7"/>
  <c r="G220" i="7"/>
  <c r="G221" i="7"/>
  <c r="G222" i="7"/>
  <c r="G223" i="7"/>
  <c r="G224" i="7"/>
  <c r="G225" i="7"/>
  <c r="G219" i="7"/>
  <c r="G213" i="7"/>
  <c r="G214" i="7"/>
  <c r="G215" i="7"/>
  <c r="G216" i="7"/>
  <c r="G217" i="7"/>
  <c r="G207" i="7"/>
  <c r="G208" i="7"/>
  <c r="G209" i="7"/>
  <c r="G210" i="7"/>
  <c r="G206" i="7"/>
  <c r="G212" i="7"/>
  <c r="G201" i="7"/>
  <c r="G202" i="7"/>
  <c r="G203" i="7"/>
  <c r="G204" i="7"/>
  <c r="G200" i="7"/>
  <c r="G199" i="7"/>
  <c r="G194" i="7"/>
  <c r="G195" i="7"/>
  <c r="G196" i="7"/>
  <c r="G197" i="7"/>
  <c r="G198" i="7"/>
  <c r="G193" i="7"/>
  <c r="G191" i="7"/>
  <c r="G189" i="7"/>
  <c r="G190" i="7"/>
  <c r="G184" i="7"/>
  <c r="G185" i="7"/>
  <c r="G186" i="7"/>
  <c r="G187" i="7"/>
  <c r="G183" i="7"/>
  <c r="G180" i="7"/>
  <c r="G181" i="7"/>
  <c r="G182" i="7"/>
  <c r="G178" i="7"/>
  <c r="G179" i="7"/>
  <c r="G177" i="7"/>
  <c r="G172" i="7"/>
  <c r="G173" i="7"/>
  <c r="G174" i="7"/>
  <c r="G168" i="7"/>
  <c r="G169" i="7"/>
  <c r="G170" i="7"/>
  <c r="G171" i="7"/>
  <c r="G175" i="7"/>
  <c r="G167" i="7"/>
  <c r="G162" i="7"/>
  <c r="G163" i="7"/>
  <c r="G164" i="7"/>
  <c r="G165" i="7"/>
  <c r="G166" i="7"/>
  <c r="G156" i="7"/>
  <c r="G157" i="7"/>
  <c r="G158" i="7"/>
  <c r="G159" i="7"/>
  <c r="G160" i="7"/>
  <c r="G161" i="7"/>
  <c r="G155" i="7"/>
  <c r="G151" i="7"/>
  <c r="G152" i="7"/>
  <c r="G153" i="7"/>
  <c r="G150" i="7"/>
  <c r="G142" i="7"/>
  <c r="G143" i="7"/>
  <c r="G144" i="7"/>
  <c r="G145" i="7"/>
  <c r="G146" i="7"/>
  <c r="G147" i="7"/>
  <c r="G148" i="7"/>
  <c r="G141" i="7"/>
  <c r="G137" i="7"/>
  <c r="G138" i="7"/>
  <c r="G139" i="7"/>
  <c r="G136" i="7"/>
  <c r="G134" i="7"/>
  <c r="G133" i="7"/>
  <c r="G132" i="7"/>
  <c r="G123" i="7"/>
  <c r="G124" i="7"/>
  <c r="G125" i="7"/>
  <c r="G126" i="7"/>
  <c r="G127" i="7"/>
  <c r="G128" i="7"/>
  <c r="G129" i="7"/>
  <c r="G130" i="7"/>
  <c r="G122" i="7"/>
  <c r="G115" i="7"/>
  <c r="G116" i="7"/>
  <c r="G117" i="7"/>
  <c r="G118" i="7"/>
  <c r="G119" i="7"/>
  <c r="G120" i="7"/>
  <c r="G114" i="7"/>
  <c r="G107" i="7"/>
  <c r="G108" i="7"/>
  <c r="G109" i="7"/>
  <c r="G110" i="7"/>
  <c r="G111" i="7"/>
  <c r="G112" i="7"/>
  <c r="G106" i="7"/>
  <c r="G104" i="7"/>
  <c r="G103" i="7"/>
  <c r="G98" i="7"/>
  <c r="G99" i="7"/>
  <c r="G100" i="7"/>
  <c r="G101" i="7"/>
  <c r="G102" i="7"/>
  <c r="G97" i="7"/>
  <c r="G89" i="7"/>
  <c r="G90" i="7"/>
  <c r="G91" i="7"/>
  <c r="G92" i="7"/>
  <c r="G93" i="7"/>
  <c r="G94" i="7"/>
  <c r="G95" i="7"/>
  <c r="G88" i="7"/>
  <c r="G80" i="7"/>
  <c r="G81" i="7"/>
  <c r="G82" i="7"/>
  <c r="G83" i="7"/>
  <c r="G84" i="7"/>
  <c r="G85" i="7"/>
  <c r="G86" i="7"/>
  <c r="G79" i="7"/>
  <c r="G68" i="7"/>
  <c r="G69" i="7"/>
  <c r="G70" i="7"/>
  <c r="G71" i="7"/>
  <c r="G72" i="7"/>
  <c r="G73" i="7"/>
  <c r="G74" i="7"/>
  <c r="G75" i="7"/>
  <c r="G76" i="7"/>
  <c r="G67" i="7"/>
  <c r="G62" i="7"/>
  <c r="G63" i="7"/>
  <c r="G64" i="7"/>
  <c r="G65" i="7"/>
  <c r="G61" i="7"/>
  <c r="G56" i="7"/>
  <c r="G57" i="7"/>
  <c r="G58" i="7"/>
  <c r="G59" i="7"/>
  <c r="G55" i="7"/>
  <c r="G45" i="7"/>
  <c r="G46" i="7"/>
  <c r="G47" i="7"/>
  <c r="G48" i="7"/>
  <c r="G49" i="7"/>
  <c r="G50" i="7"/>
  <c r="G51" i="7"/>
  <c r="G52" i="7"/>
  <c r="G53" i="7"/>
  <c r="G44" i="7"/>
  <c r="G34" i="7"/>
  <c r="G35" i="7"/>
  <c r="G36" i="7"/>
  <c r="G37" i="7"/>
  <c r="G38" i="7"/>
  <c r="G39" i="7"/>
  <c r="G40" i="7"/>
  <c r="G41" i="7"/>
  <c r="G42" i="7"/>
  <c r="G33" i="7"/>
  <c r="G24" i="7"/>
  <c r="G25" i="7"/>
  <c r="G26" i="7"/>
  <c r="G27" i="7"/>
  <c r="G28" i="7"/>
  <c r="G29" i="7"/>
  <c r="G30" i="7"/>
  <c r="G31" i="7"/>
  <c r="G23" i="7"/>
  <c r="G21" i="7"/>
  <c r="G15" i="7"/>
  <c r="G16" i="7"/>
  <c r="G17" i="7"/>
  <c r="G18" i="7"/>
  <c r="G19" i="7"/>
  <c r="G20" i="7"/>
  <c r="G14" i="7"/>
  <c r="G5" i="7"/>
  <c r="G6" i="7"/>
  <c r="G7" i="7"/>
  <c r="G8" i="7"/>
  <c r="G9" i="7"/>
  <c r="G10" i="7"/>
  <c r="G11" i="7"/>
  <c r="G12" i="7"/>
  <c r="G4" i="7"/>
  <c r="G406" i="5"/>
  <c r="G407" i="5"/>
  <c r="G405" i="5"/>
  <c r="G395" i="5"/>
  <c r="G396" i="5"/>
  <c r="G397" i="5"/>
  <c r="G398" i="5"/>
  <c r="G399" i="5"/>
  <c r="G400" i="5"/>
  <c r="G401" i="5"/>
  <c r="G402" i="5"/>
  <c r="G403" i="5"/>
  <c r="G394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80" i="5"/>
  <c r="G371" i="5"/>
  <c r="G372" i="5"/>
  <c r="G373" i="5"/>
  <c r="G374" i="5"/>
  <c r="G375" i="5"/>
  <c r="G376" i="5"/>
  <c r="G377" i="5"/>
  <c r="G378" i="5"/>
  <c r="G370" i="5"/>
  <c r="G358" i="5"/>
  <c r="G359" i="5"/>
  <c r="G360" i="5"/>
  <c r="G361" i="5"/>
  <c r="G362" i="5"/>
  <c r="G363" i="5"/>
  <c r="G364" i="5"/>
  <c r="G365" i="5"/>
  <c r="G366" i="5"/>
  <c r="G367" i="5"/>
  <c r="G368" i="5"/>
  <c r="G357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31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295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6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32" i="5"/>
  <c r="G228" i="5"/>
  <c r="G227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199" i="5"/>
  <c r="G187" i="5"/>
  <c r="G188" i="5"/>
  <c r="G189" i="5"/>
  <c r="G190" i="5"/>
  <c r="G191" i="5"/>
  <c r="G192" i="5"/>
  <c r="G193" i="5"/>
  <c r="G194" i="5"/>
  <c r="G195" i="5"/>
  <c r="G196" i="5"/>
  <c r="G197" i="5"/>
  <c r="G186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71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45" i="5"/>
  <c r="G76" i="5"/>
  <c r="G77" i="5"/>
  <c r="G78" i="5"/>
  <c r="G79" i="5"/>
  <c r="G80" i="5"/>
  <c r="G81" i="5"/>
  <c r="G83" i="5"/>
  <c r="G84" i="5"/>
  <c r="G85" i="5"/>
  <c r="G86" i="5"/>
  <c r="G87" i="5"/>
  <c r="G89" i="5"/>
  <c r="G90" i="5"/>
  <c r="G91" i="5"/>
  <c r="G92" i="5"/>
  <c r="G93" i="5"/>
  <c r="G94" i="5"/>
  <c r="G95" i="5"/>
  <c r="G97" i="5"/>
  <c r="G98" i="5"/>
  <c r="G99" i="5"/>
  <c r="G100" i="5"/>
  <c r="G101" i="5"/>
  <c r="G102" i="5"/>
  <c r="G103" i="5"/>
  <c r="G104" i="5"/>
  <c r="G106" i="5"/>
  <c r="G107" i="5"/>
  <c r="G108" i="5"/>
  <c r="G109" i="5"/>
  <c r="G110" i="5"/>
  <c r="G111" i="5"/>
  <c r="G113" i="5"/>
  <c r="G114" i="5"/>
  <c r="G115" i="5"/>
  <c r="G116" i="5"/>
  <c r="G117" i="5"/>
  <c r="G118" i="5"/>
  <c r="G119" i="5"/>
  <c r="G120" i="5"/>
  <c r="G122" i="5"/>
  <c r="G123" i="5"/>
  <c r="G124" i="5"/>
  <c r="G125" i="5"/>
  <c r="G126" i="5"/>
  <c r="G128" i="5"/>
  <c r="G129" i="5"/>
  <c r="G130" i="5"/>
  <c r="G131" i="5"/>
  <c r="G132" i="5"/>
  <c r="G134" i="5"/>
  <c r="G135" i="5"/>
  <c r="G136" i="5"/>
  <c r="G138" i="5"/>
  <c r="G139" i="5"/>
  <c r="G140" i="5"/>
  <c r="G142" i="5"/>
  <c r="G143" i="5"/>
  <c r="G66" i="5"/>
  <c r="G67" i="5"/>
  <c r="G68" i="5"/>
  <c r="G69" i="5"/>
  <c r="G70" i="5"/>
  <c r="G71" i="5"/>
  <c r="G72" i="5"/>
  <c r="G73" i="5"/>
  <c r="G74" i="5"/>
  <c r="G65" i="5"/>
  <c r="G59" i="5"/>
  <c r="G60" i="5"/>
  <c r="G61" i="5"/>
  <c r="G62" i="5"/>
  <c r="G58" i="5"/>
  <c r="G52" i="5"/>
  <c r="G53" i="5"/>
  <c r="G54" i="5"/>
  <c r="G55" i="5"/>
  <c r="G56" i="5"/>
  <c r="G51" i="5"/>
  <c r="G40" i="5"/>
  <c r="G41" i="5"/>
  <c r="G42" i="5"/>
  <c r="G43" i="5"/>
  <c r="G44" i="5"/>
  <c r="G45" i="5"/>
  <c r="G46" i="5"/>
  <c r="G47" i="5"/>
  <c r="G48" i="5"/>
  <c r="G49" i="5"/>
  <c r="G39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24" i="5"/>
  <c r="G17" i="5"/>
  <c r="G18" i="5"/>
  <c r="G19" i="5"/>
  <c r="G20" i="5"/>
  <c r="G21" i="5"/>
  <c r="G22" i="5"/>
  <c r="G16" i="5"/>
  <c r="G6" i="5"/>
  <c r="G7" i="5"/>
  <c r="G8" i="5"/>
  <c r="G9" i="5"/>
  <c r="G10" i="5"/>
  <c r="G11" i="5"/>
  <c r="G12" i="5"/>
  <c r="G13" i="5"/>
  <c r="G14" i="5"/>
  <c r="G5" i="5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3" i="9"/>
  <c r="G24" i="9"/>
  <c r="G25" i="9"/>
  <c r="G26" i="9"/>
  <c r="G27" i="9"/>
  <c r="G28" i="9"/>
  <c r="G29" i="9"/>
  <c r="G30" i="9"/>
  <c r="G31" i="9"/>
  <c r="G32" i="9"/>
  <c r="G34" i="9"/>
  <c r="G35" i="9"/>
  <c r="G37" i="9"/>
  <c r="G38" i="9"/>
  <c r="G39" i="9"/>
  <c r="G40" i="9"/>
  <c r="G41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5" i="9"/>
  <c r="G104" i="9"/>
  <c r="G65" i="8"/>
  <c r="G64" i="8"/>
  <c r="G57" i="8"/>
  <c r="G58" i="8"/>
  <c r="G59" i="8"/>
  <c r="G60" i="8"/>
  <c r="G61" i="8"/>
  <c r="G62" i="8"/>
  <c r="G56" i="8"/>
  <c r="G44" i="8"/>
  <c r="G45" i="8"/>
  <c r="G46" i="8"/>
  <c r="G47" i="8"/>
  <c r="G48" i="8"/>
  <c r="G49" i="8"/>
  <c r="G50" i="8"/>
  <c r="G51" i="8"/>
  <c r="G52" i="8"/>
  <c r="G53" i="8"/>
  <c r="G54" i="8"/>
  <c r="G43" i="8"/>
  <c r="G35" i="8"/>
  <c r="G36" i="8"/>
  <c r="G37" i="8"/>
  <c r="G38" i="8"/>
  <c r="G39" i="8"/>
  <c r="G40" i="8"/>
  <c r="G41" i="8"/>
  <c r="G3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2" i="8"/>
  <c r="G4" i="8"/>
  <c r="H369" i="5" l="1"/>
  <c r="G231" i="5"/>
  <c r="H356" i="5"/>
  <c r="H330" i="5"/>
  <c r="H294" i="5"/>
  <c r="H185" i="5"/>
  <c r="H144" i="5"/>
  <c r="H3" i="8"/>
  <c r="H36" i="9"/>
  <c r="H42" i="9"/>
  <c r="H226" i="7"/>
  <c r="H211" i="7"/>
  <c r="H218" i="7"/>
  <c r="H205" i="7"/>
  <c r="H192" i="7"/>
  <c r="H188" i="7"/>
  <c r="H176" i="7"/>
  <c r="H154" i="7"/>
  <c r="H149" i="7"/>
  <c r="H140" i="7"/>
  <c r="H135" i="7"/>
  <c r="H131" i="7"/>
  <c r="H121" i="7"/>
  <c r="H96" i="7"/>
  <c r="H113" i="7"/>
  <c r="H105" i="7"/>
  <c r="H77" i="7"/>
  <c r="H87" i="7"/>
  <c r="H78" i="7"/>
  <c r="H66" i="7"/>
  <c r="H60" i="7"/>
  <c r="H54" i="7"/>
  <c r="H43" i="7"/>
  <c r="H32" i="7"/>
  <c r="H22" i="7"/>
  <c r="H13" i="7"/>
  <c r="H3" i="7"/>
  <c r="G261" i="5"/>
  <c r="H230" i="5" s="1"/>
  <c r="H226" i="5"/>
  <c r="H15" i="5"/>
  <c r="H4" i="5"/>
  <c r="H3" i="9"/>
  <c r="H22" i="9"/>
  <c r="H33" i="9"/>
  <c r="H103" i="9"/>
  <c r="H63" i="8"/>
  <c r="H55" i="8"/>
  <c r="H33" i="8"/>
  <c r="H42" i="8"/>
  <c r="H38" i="5"/>
  <c r="G285" i="7" l="1"/>
  <c r="H329" i="5"/>
  <c r="H63" i="5"/>
  <c r="H170" i="5" l="1"/>
  <c r="G24" i="10"/>
  <c r="L10" i="10" l="1"/>
  <c r="L4" i="10"/>
  <c r="L15" i="10" s="1"/>
  <c r="I17" i="10" l="1"/>
  <c r="E10" i="10"/>
  <c r="D10" i="10"/>
  <c r="I10" i="10"/>
  <c r="H10" i="10"/>
  <c r="G10" i="10"/>
  <c r="F10" i="10"/>
  <c r="K10" i="10"/>
  <c r="J10" i="10"/>
  <c r="F6" i="10"/>
  <c r="F4" i="10" s="1"/>
  <c r="E4" i="10"/>
  <c r="D4" i="10"/>
  <c r="I4" i="10"/>
  <c r="I15" i="10" s="1"/>
  <c r="H4" i="10"/>
  <c r="H15" i="10" s="1"/>
  <c r="G4" i="10"/>
  <c r="K4" i="10"/>
  <c r="K15" i="10" s="1"/>
  <c r="J4" i="10"/>
  <c r="J15" i="10" s="1"/>
  <c r="J18" i="10" s="1"/>
  <c r="K18" i="10" l="1"/>
  <c r="K36" i="10"/>
  <c r="K35" i="10"/>
  <c r="G15" i="10"/>
  <c r="G18" i="10"/>
  <c r="I18" i="10"/>
  <c r="I36" i="10"/>
  <c r="I35" i="10"/>
  <c r="E15" i="10"/>
  <c r="F15" i="10"/>
  <c r="F18" i="10" s="1"/>
  <c r="D15" i="10"/>
  <c r="D18" i="10" s="1"/>
  <c r="H18" i="10"/>
  <c r="H36" i="10"/>
  <c r="G36" i="10" l="1"/>
  <c r="G35" i="10"/>
  <c r="E18" i="10"/>
  <c r="E36" i="10"/>
  <c r="E35" i="10"/>
  <c r="H404" i="5"/>
  <c r="H198" i="5"/>
  <c r="H57" i="5"/>
  <c r="H50" i="5"/>
  <c r="H23" i="5"/>
  <c r="H229" i="5" l="1"/>
  <c r="H408" i="5" s="1"/>
</calcChain>
</file>

<file path=xl/sharedStrings.xml><?xml version="1.0" encoding="utf-8"?>
<sst xmlns="http://schemas.openxmlformats.org/spreadsheetml/2006/main" count="2575" uniqueCount="1418">
  <si>
    <t>m3</t>
  </si>
  <si>
    <t>m2</t>
  </si>
  <si>
    <t>kg</t>
  </si>
  <si>
    <t>Beton podkładowy pod fundamenty</t>
  </si>
  <si>
    <t>Montaż belek podwalinowych</t>
  </si>
  <si>
    <t>Prefabrykowane konstrukcje doków</t>
  </si>
  <si>
    <t>Prefabrykowane konstrukcje doków - montaż</t>
  </si>
  <si>
    <t>Podkonstrukcja pod świetliki</t>
  </si>
  <si>
    <t>Świetliki</t>
  </si>
  <si>
    <t>Montaż prefabrykowanych słupów żelbetowych</t>
  </si>
  <si>
    <t>Obróbki blacharskie attyki</t>
  </si>
  <si>
    <t>Sufity podwieszane</t>
  </si>
  <si>
    <t>Rampa hydrauliczna</t>
  </si>
  <si>
    <t>Odboje</t>
  </si>
  <si>
    <t>Naprowadzacze kół</t>
  </si>
  <si>
    <t>mb</t>
  </si>
  <si>
    <t>Pozycja</t>
  </si>
  <si>
    <t>kpl.</t>
  </si>
  <si>
    <t>Uszczelnienie doków</t>
  </si>
  <si>
    <t>szt.</t>
  </si>
  <si>
    <t>kpl</t>
  </si>
  <si>
    <t>Montaż konstrukcji dla tras kablowych</t>
  </si>
  <si>
    <t>Montaż rurek RL</t>
  </si>
  <si>
    <t>Gniazda 16A 230V</t>
  </si>
  <si>
    <t xml:space="preserve">Puszka podłogowa </t>
  </si>
  <si>
    <t>Montaż wyłącznika ppoż</t>
  </si>
  <si>
    <t>Okablowanie oświetlenia podstawowego oraz awaryjnego</t>
  </si>
  <si>
    <t>Montaż panelu sterowania oświetleniem KSO</t>
  </si>
  <si>
    <t xml:space="preserve">Kabel sterowaniczy </t>
  </si>
  <si>
    <t>Puszki łączeniowe</t>
  </si>
  <si>
    <t>Uchwyt betonowy</t>
  </si>
  <si>
    <t xml:space="preserve">Puszka kontrolna do gruntu </t>
  </si>
  <si>
    <t xml:space="preserve">GSW FeZn </t>
  </si>
  <si>
    <t>m</t>
  </si>
  <si>
    <t>szt</t>
  </si>
  <si>
    <t>Montaż GSU</t>
  </si>
  <si>
    <t xml:space="preserve">Maszt odgromowy 3m </t>
  </si>
  <si>
    <t>mb.</t>
  </si>
  <si>
    <t>Zasypki fundamentów gruntem z odkładu</t>
  </si>
  <si>
    <t>Niwelacja terenu - nasyp z dowozu</t>
  </si>
  <si>
    <t>Stabilizacja pod posadzkę - platforma</t>
  </si>
  <si>
    <t>Pozostały z wykopów pod fundamenty grunt do wywozu (w tym stabilizacja)</t>
  </si>
  <si>
    <t>Odwodnienie wykopów</t>
  </si>
  <si>
    <t>Ściany fundamentowe do poz. 0,00 murowane z bloczków betonowych</t>
  </si>
  <si>
    <t>Bitumiczna izolacja pionowa ścian fundamentowych (np. Abizol)</t>
  </si>
  <si>
    <t>Schody żelbetowe prefabrykowane - biegi</t>
  </si>
  <si>
    <t>Schody żelbetowe prefabrykowane - spoczniki</t>
  </si>
  <si>
    <t xml:space="preserve">Stężenia stalowe konstrukcji </t>
  </si>
  <si>
    <t>Belki podsuwnicowe</t>
  </si>
  <si>
    <t>Prefarbykowne belki żelbetowe</t>
  </si>
  <si>
    <t>Montaż prefabrykowanych belek żelbetowych</t>
  </si>
  <si>
    <t>Listwa startowa</t>
  </si>
  <si>
    <t>Obróbki podwalin, okien, drzwi, bram</t>
  </si>
  <si>
    <t>Obróbki blacharskie narożne</t>
  </si>
  <si>
    <t>Obróbki blacharskie pionowe</t>
  </si>
  <si>
    <t>Okablowanie gniazd 230V YKY 3x2,5</t>
  </si>
  <si>
    <t>Gniazda 32A 400V</t>
  </si>
  <si>
    <t>Okablowanie gniazd 400V YKY 5x10</t>
  </si>
  <si>
    <t>Okablowanie puszek podłogowych</t>
  </si>
  <si>
    <t>Zasilanie rozdzielnicy RPW z sekcji agregatu</t>
  </si>
  <si>
    <t>Zasilanie przepompowni pożarowej+ rura + wykop i zasypanie</t>
  </si>
  <si>
    <t>Zasilanie centrali ppoż</t>
  </si>
  <si>
    <t>Rozdzielnica kotłowni RK</t>
  </si>
  <si>
    <t>Dostawa i montaż opraw awaryjnych</t>
  </si>
  <si>
    <t>Rozdzielnica RPOŻ</t>
  </si>
  <si>
    <t>Zasilanie Rozdzielnicy RPOŻ</t>
  </si>
  <si>
    <t xml:space="preserve">Rozdzielnica RPW </t>
  </si>
  <si>
    <t>Zasilanie Rozdzielnicy RPW</t>
  </si>
  <si>
    <t>Sprzęt ochronny do stacji transformatorowej</t>
  </si>
  <si>
    <t>Suwnica o udźwgiu 5t, sterowanie radiowe</t>
  </si>
  <si>
    <t>Szynoprzewód</t>
  </si>
  <si>
    <t>Odbiory UDT</t>
  </si>
  <si>
    <t>Listwy startowe dolne i górne</t>
  </si>
  <si>
    <t>Obróbki ścian działowych</t>
  </si>
  <si>
    <t>INSTALACJE SANITARNE</t>
  </si>
  <si>
    <t>Instalacja przeciwpożarowa: - hydranty</t>
  </si>
  <si>
    <t>Okablowanie wyłącznika ppoż</t>
  </si>
  <si>
    <t>Okablowanie urządzen grzewczo-wentylacyjnych</t>
  </si>
  <si>
    <t>Okablowanie urządzen klimatyzacyjnych</t>
  </si>
  <si>
    <t>Zasilanie centrali detekcji gazu</t>
  </si>
  <si>
    <t>Zasilanie rozdzielnicy kotłowni RK</t>
  </si>
  <si>
    <t>System Pomiarowy PME</t>
  </si>
  <si>
    <t>Zasilanie sekacji generatora</t>
  </si>
  <si>
    <t>Tynkowanie</t>
  </si>
  <si>
    <t>Malowanie ścian tynkowanych</t>
  </si>
  <si>
    <t>Malowanie ścian G-K</t>
  </si>
  <si>
    <t>Parter - ścianka G-K zwykła</t>
  </si>
  <si>
    <t>ścianka G-K zwykła</t>
  </si>
  <si>
    <t>Okładzina z płytek na podłodze</t>
  </si>
  <si>
    <t>Klatka schodowa-wejscie</t>
  </si>
  <si>
    <t>Cokoły</t>
  </si>
  <si>
    <t>Łazienki - izolacja na ścianach</t>
  </si>
  <si>
    <t>Toalety HPL</t>
  </si>
  <si>
    <t>Cokoły klatka schodowa</t>
  </si>
  <si>
    <t>Łazienkia NR1 - izolacja na ścianach</t>
  </si>
  <si>
    <t>Podajnik na mydło</t>
  </si>
  <si>
    <t>Podajnik na ręcznik papierowy</t>
  </si>
  <si>
    <t>Śmietnik</t>
  </si>
  <si>
    <t>Szczotka do toalety</t>
  </si>
  <si>
    <t>Wieszaki na papier toaletowy</t>
  </si>
  <si>
    <t>Lustra</t>
  </si>
  <si>
    <t>Barierki na klatce schodowej</t>
  </si>
  <si>
    <t>Barierki na klatkach schodowych</t>
  </si>
  <si>
    <t>Wszystkie inne prace lub różnice obmiarowe wynikające z dokumentacji projektowej, a nie ujęte powyżej (określone przez Oferenta)</t>
  </si>
  <si>
    <t>Wartość</t>
  </si>
  <si>
    <t>Cena jednostkowa</t>
  </si>
  <si>
    <t>Dzwi stalowe zewnętrzne jednoskrzydłowe trafostacja 100x200</t>
  </si>
  <si>
    <t>Dzwi stalowe zewnętrzne dwuskrzydłowe trafostacja 150x300</t>
  </si>
  <si>
    <t>Zadaszenia nad wejściem wraz z konstrukcją</t>
  </si>
  <si>
    <t>Łazienki - płytki ścienne do wysokości 200cm</t>
  </si>
  <si>
    <t>Posadzka żywiczna epoksydowa dwuwarstwowa</t>
  </si>
  <si>
    <t>Łazienka NR1 - płytki na ścianach do wysokości 200cm</t>
  </si>
  <si>
    <t>Klatka schodowa-płytki na kleju na posadzce</t>
  </si>
  <si>
    <t>Klatka schodowa - płytki na kleju na stopniach</t>
  </si>
  <si>
    <t>Klatka schodowa - płytki na kleju na spocznikach</t>
  </si>
  <si>
    <t>Klatka schodowa-płytki na kleju na wejściu</t>
  </si>
  <si>
    <t>Łazienki - płytki na ścianach do wysokości 200cm</t>
  </si>
  <si>
    <t>SUMA</t>
  </si>
  <si>
    <t>UWAGI:</t>
  </si>
  <si>
    <t>Kliny styropianowe na części socjalnej i aneksu</t>
  </si>
  <si>
    <t>Wełna mineralna twarda gr. 20cm na części socjalnej i aneksu</t>
  </si>
  <si>
    <t>Membrana PE na części socjalnej i aneksu</t>
  </si>
  <si>
    <t>Sprężona płyta kanałowa HC275, gr. 26,50cm dla części socjalnej i hali</t>
  </si>
  <si>
    <t>Membrana PE na hali</t>
  </si>
  <si>
    <t>Drabiny na dach hali oraz drabiny na dachy części socjal i aneks</t>
  </si>
  <si>
    <t>Płyty prefabrykowane np. HC</t>
  </si>
  <si>
    <t>Montaż płyt np. HC</t>
  </si>
  <si>
    <t>Wypełnienie betonem złączy podłużnych płyt np.HC</t>
  </si>
  <si>
    <t xml:space="preserve">Prefabrykowane podwaliny żelbetowe </t>
  </si>
  <si>
    <t>Ściany pomieszczeń - płyta warstwowa z rdzeniem z wełny mineralnej gr. 8cm</t>
  </si>
  <si>
    <t>Ściany pomieszczeń - płyta warstwowa z rdzeniem z wełny mineralnej gr. 10cm</t>
  </si>
  <si>
    <t>Klatka schodowa -płytki gres</t>
  </si>
  <si>
    <t>Montaż tras kablowych</t>
  </si>
  <si>
    <t xml:space="preserve">Zestaw gniazdowy 3faz </t>
  </si>
  <si>
    <t>Okablowanie zestawów gniazdowych</t>
  </si>
  <si>
    <t>Rozdzielnice</t>
  </si>
  <si>
    <t>Zasilanie rozdzeilnic</t>
  </si>
  <si>
    <t>Rozdzielnice RP</t>
  </si>
  <si>
    <t>Zasilanie rozdzielnic RP</t>
  </si>
  <si>
    <t>Trafo suchy + podkładki antywibracyjne</t>
  </si>
  <si>
    <t xml:space="preserve">Rozdzielnica SN </t>
  </si>
  <si>
    <t xml:space="preserve">Rozdzielnica Główna </t>
  </si>
  <si>
    <t>Szynoprzewody</t>
  </si>
  <si>
    <t>Drut</t>
  </si>
  <si>
    <t xml:space="preserve">Drzwi stalowe zewnętrzne jednoskrzydłowe </t>
  </si>
  <si>
    <t>Dzwi stalowe zewnętrzne dwuskrzydłowe</t>
  </si>
  <si>
    <t xml:space="preserve">Drzwi stalowe wewnętrzne EIS30 jednoskrzydłowe </t>
  </si>
  <si>
    <t>Drzwi stalowe wewnętrzne jednoskrzydłowe</t>
  </si>
  <si>
    <t xml:space="preserve">Drzwi stalowe wewnętrzne dwuskrzydłowe EIS60 </t>
  </si>
  <si>
    <t xml:space="preserve">Drzwi stalowe wewnętrzne dwuskrzydłowe </t>
  </si>
  <si>
    <t xml:space="preserve">Drzwi płycinowe wewnętrzne jednoskrzydłowe </t>
  </si>
  <si>
    <t xml:space="preserve">Drzwi płycinowe toaletowe wewnętrzne jednoskrzydłowe </t>
  </si>
  <si>
    <t xml:space="preserve">Brama wewnętrzna EI30 </t>
  </si>
  <si>
    <t xml:space="preserve">Brama dokowa </t>
  </si>
  <si>
    <t>Konstrukcja stalowa (belki) dla części Aneksu</t>
  </si>
  <si>
    <t>Aneks</t>
  </si>
  <si>
    <t>OFERTA - PODSUMOWANIE</t>
  </si>
  <si>
    <t>LP</t>
  </si>
  <si>
    <t>OPIS ZAKRESU</t>
  </si>
  <si>
    <t>Architektura i konstrukcja</t>
  </si>
  <si>
    <t>PZT</t>
  </si>
  <si>
    <t>Inst silnoprądowe</t>
  </si>
  <si>
    <t>Inst niskoprądowe</t>
  </si>
  <si>
    <t>Budynek biurowy i PZT</t>
  </si>
  <si>
    <t>Hala, aneks, część socjalna</t>
  </si>
  <si>
    <t>I</t>
  </si>
  <si>
    <t>II</t>
  </si>
  <si>
    <t>Instalacje sanitarne</t>
  </si>
  <si>
    <t>Inst sanitarne</t>
  </si>
  <si>
    <t>EIFFAGE</t>
  </si>
  <si>
    <t>UWAGI DO OFERTY</t>
  </si>
  <si>
    <t>z zakresu wyłączono:
- Instalacje fotowoltaiczną wraz z podkonstrukcją,
- Instalację azotu
- Instalację wentylacji - układ Wx01
- Podłączenia do maszyn, które nie są ujęte w otrzymanym opracowaniu np. Etching 1951, Molly Sputter itp.</t>
  </si>
  <si>
    <t>BAUMAR</t>
  </si>
  <si>
    <t>ADAMIETZ</t>
  </si>
  <si>
    <t>ATLAS WARD</t>
  </si>
  <si>
    <t>Optymalizacje</t>
  </si>
  <si>
    <t>Suma częściowa</t>
  </si>
  <si>
    <t>Jednostka</t>
  </si>
  <si>
    <t>Ściany fundamentowe - ocieplenie styrodurem + folia kubełkowa</t>
  </si>
  <si>
    <t xml:space="preserve">Obudowa pomieszczeń z siatki H=2,20m </t>
  </si>
  <si>
    <t>Sufit podwieszany zwykły</t>
  </si>
  <si>
    <t xml:space="preserve">Sufit podwieszany w pomieszczeniach mokrych </t>
  </si>
  <si>
    <t xml:space="preserve">Sufit podwieszany z płyt warstwowych </t>
  </si>
  <si>
    <t xml:space="preserve">Okładzina podłóg z płytek gresowych </t>
  </si>
  <si>
    <t>Balustrada przy dokach</t>
  </si>
  <si>
    <t>Wykładzina PVC</t>
  </si>
  <si>
    <t>Wykop pod stopy, liniowe i punktowe, gł. 0,5 m - na odkład, do ponownego wbudowania</t>
  </si>
  <si>
    <t>Wykop pod stopy, liniowe i punktowe, gł. 1 m - na odkład, do ponownego wbudowania</t>
  </si>
  <si>
    <t>Dogęszczenie gruntu rodzimego, pod fundamenty i posadzke</t>
  </si>
  <si>
    <t>Zasypanie pod warstwy stabilizacji - z dowozu</t>
  </si>
  <si>
    <t>Suwnica o udźwgiu 10t, sterowanie radiowe</t>
  </si>
  <si>
    <t>Montaż wpustów dachowych</t>
  </si>
  <si>
    <t>- do korekty oferta BMS</t>
  </si>
  <si>
    <t>Wartość oferty przy uwzględnieniu optymalizacji</t>
  </si>
  <si>
    <t>III</t>
  </si>
  <si>
    <t>Opcje dodatkowe 13.10.2023</t>
  </si>
  <si>
    <t>Koszty gwarancji i serwisowania</t>
  </si>
  <si>
    <t>1.1</t>
  </si>
  <si>
    <t>Koszty przedłużonej gwarancji i serwisowania obiektu wraz z materiałami eksploatacyjnymi w zakresie branży budowlanej, sanitarnej, elektrycznej i teletechnicznej na okres 3 lat</t>
  </si>
  <si>
    <t>1.2</t>
  </si>
  <si>
    <t>Koszty przedłużonej gwarancji i serwisowania obiektu wraz z materiałami eksploatacyjnymi w zakresie branży budowlanej, sanitarnej, elektrycznej i teletechnicznej na okres 5 lat</t>
  </si>
  <si>
    <t>Wywinięcia pionowe - świetliki, klapy i urządzenia</t>
  </si>
  <si>
    <t>Wywinięcia pionowe - attyki ocieplone</t>
  </si>
  <si>
    <t>Wywinięcia pionowe - attyki nieocieplone</t>
  </si>
  <si>
    <t>Wywinięcia pionowe - podstawy budynków wyższych</t>
  </si>
  <si>
    <t>Kontrspadki z wełny mineralnej</t>
  </si>
  <si>
    <t>Izolacja przebić pod urządzenia dachowe</t>
  </si>
  <si>
    <t>Osłony akustyczne TRAFOSTACJA pełne</t>
  </si>
  <si>
    <t>Osłony akustyczne ANEKS pełne</t>
  </si>
  <si>
    <t>Osłony akustyczne ANEKS żaluzje</t>
  </si>
  <si>
    <t>Cokoły betonowe pod konstrukcję dach aneks i kotłownia</t>
  </si>
  <si>
    <t>Brama wewnętrzna EI30 KP2</t>
  </si>
  <si>
    <t xml:space="preserve">Brama zewnętrzna Bz1.1 </t>
  </si>
  <si>
    <t>Brama zewętrzna Bz1.2</t>
  </si>
  <si>
    <t>Brama zewnętrzna Bz2</t>
  </si>
  <si>
    <t>Brama wewnętrzna B3.2</t>
  </si>
  <si>
    <t>Brama wewnętrzna B3.1</t>
  </si>
  <si>
    <t>Brama wewnętrzna B2</t>
  </si>
  <si>
    <t>Brama wewnętrzna B1</t>
  </si>
  <si>
    <t>Brama wewnętrzna B5</t>
  </si>
  <si>
    <t>Brama wewnętrzna B4</t>
  </si>
  <si>
    <t>Tynkowanie tynk gipsowy</t>
  </si>
  <si>
    <t>Malowanie sufitów farbą lateksową</t>
  </si>
  <si>
    <t xml:space="preserve">Posadzka żywiczna epoksydowa dwuwarstwowa </t>
  </si>
  <si>
    <t>Hala</t>
  </si>
  <si>
    <t>Tynk cementowo - wapienny</t>
  </si>
  <si>
    <t xml:space="preserve">Malowanie ścian </t>
  </si>
  <si>
    <t>Malowanie ścian farbą wodoszczelną</t>
  </si>
  <si>
    <t>Płytki ścienne</t>
  </si>
  <si>
    <t>Płytki podłogowe gresowe</t>
  </si>
  <si>
    <t>Podłoga podniesiona</t>
  </si>
  <si>
    <t>Malowanie scieżek serwisowych na płytach warstwowych</t>
  </si>
  <si>
    <t>Malowanie posadzki w hali</t>
  </si>
  <si>
    <t>Sufity podwieszane - toalety</t>
  </si>
  <si>
    <t>Sufity podwieszane - zwykłe</t>
  </si>
  <si>
    <t>Opaska g-k</t>
  </si>
  <si>
    <t xml:space="preserve">Malowanie sufitów farbą lateksową </t>
  </si>
  <si>
    <t>termin realizacji 14m-cy
-termin płatności: 30 dni od dnia dostarczenia faktury do Inwestora, płatności wg % zaawansowania robót,
-w zamian za Kaucję przyjęliśmy zabezpieczenie należytego wykonania umowy w postaci gwarancji bankowych tj.:
- gwarancja dobrego wykonania: 10% wartości netto wynagrodzenia na okres realizacji,
- gwarancja usuwania wad i usterek: 5% wartości netto wynagrodzenia wniesiona na okres
36 m-cy.
-Limit wszelkich kar umownych wynikających z Umowy nie przekroczy 10% wynagrodzenia netto.</t>
  </si>
  <si>
    <t>Instalacja fotowoltaiczna o mocy 619,65 kWp wraz z trasformatorem i mostem szynowym</t>
  </si>
  <si>
    <t>2.1</t>
  </si>
  <si>
    <t>2.2</t>
  </si>
  <si>
    <t>Stabilizacja podposadzkowa do gr 30 cm - stabilizacja naspu. (brak w projekcie - element niezbędny do prawidłowej realizacji obiektu)</t>
  </si>
  <si>
    <t>Pozycje dodatkowe Atlas Ward</t>
  </si>
  <si>
    <t>brak informacji</t>
  </si>
  <si>
    <t>POSADZKA - P2.1 - HALA; TRAFO</t>
  </si>
  <si>
    <t>POSADZKA - S1.2</t>
  </si>
  <si>
    <t>Izolacja termiczna gr. 5 cm pod posadzką betonową</t>
  </si>
  <si>
    <t>Wylewka betonowa na stropach z płyt kanałowych w częściach socjalnych, biurowych i pomieszczeniach technicznych - jastrych cementowy 6 cm</t>
  </si>
  <si>
    <t>POSADZKA - S2.1</t>
  </si>
  <si>
    <t>Izolacja termiczna gr. 10cm pod posadzką betonową</t>
  </si>
  <si>
    <t>Dozbrojenia posadzki</t>
  </si>
  <si>
    <t>Zbrojenie posadzki</t>
  </si>
  <si>
    <t>Pokrycie posadzki farbą - wyznaczenie dróg wewnętrznych</t>
  </si>
  <si>
    <t>POSADZKA - P2.2 - HALA</t>
  </si>
  <si>
    <t>POSADZKA - P1.1 - NA GRUNCIE CZĘŚĆ SOCJALNA</t>
  </si>
  <si>
    <t>Beton podkładowy gr. 14 cm</t>
  </si>
  <si>
    <t>Mata wibroizolująca gr. 1,8 cm</t>
  </si>
  <si>
    <t>Izolacja termiczna gr. 12cm pod posadzką betonową</t>
  </si>
  <si>
    <t>Wylewka betonowa gr.10 cm</t>
  </si>
  <si>
    <t>POSADZKA - P1.2 - NA GRUNCIE CZĘŚĆ SOCJALNA</t>
  </si>
  <si>
    <t>Wylewka betonowa gr.6 cm</t>
  </si>
  <si>
    <t>POSADZKA - P1.3 - NA GRUNCIE CZĘŚĆ SOCJALNA</t>
  </si>
  <si>
    <t>Beton podkładowy gr. 12 cm</t>
  </si>
  <si>
    <t>POSADZKA - P1.4 - NA GRUNCIE CZĘŚĆ SOCJALNA</t>
  </si>
  <si>
    <t>Wylewka betonowa gr.7 cm</t>
  </si>
  <si>
    <t>POSADZKA - P3.1</t>
  </si>
  <si>
    <t>Beton podkładowy gr. 10 cm</t>
  </si>
  <si>
    <t>POSADZKA - S1.1</t>
  </si>
  <si>
    <t>Warstwa poślizgowa - folia PE - na piętrach</t>
  </si>
  <si>
    <t>Wylewka betonowa na stropach z płyt kanałowych w częściach socjalnych, biurowych i pomieszczeniach technicznych - jastrych cementowy 5 cm</t>
  </si>
  <si>
    <r>
      <t xml:space="preserve">oferta bardzo ciężka do zweryfikowania, ponieważ zawiera bardzo dużo dodatkowych pozycji w tabeli przedmiarowej, które i tak są niewypełnione cenami,
dodatkowo sporo pozycji nawet z pierwotnej naszej tabeli jest wpisane zero itp. 
Zgodnie z tabelą, BMS dla hali jest wyceniony jako szacunkowy i oferta ma być zaktualizowana.
Wartość sumaryczna całego zakresu silno i niskoprądowego </t>
    </r>
    <r>
      <rPr>
        <b/>
        <sz val="10"/>
        <color rgb="FF000000"/>
        <rFont val="Helvetica Neue"/>
        <family val="2"/>
      </rPr>
      <t xml:space="preserve">24 909 832,44 zł  </t>
    </r>
  </si>
  <si>
    <r>
      <t xml:space="preserve">Oferta przygotowana na naszej tabeli. W kolumnie specyfikacja jest opis co zostało  wycenione,  łącznie z ilościami ( podano ilości opraw, typy i długości kabli itp. )
PV została wyceniona w zakładce Architektura i konstrukcja jako prace dodatkowe.
Jeżeli występują pozycje zerowe jest opis, gdzie to jest wycenione lub że brak w naszym obiekcie.
Wartość sumaryczna całego zakresu silno i niskoprądowego wraz z BMS - </t>
    </r>
    <r>
      <rPr>
        <b/>
        <sz val="10"/>
        <color rgb="FF000000"/>
        <rFont val="Helvetica Neue"/>
        <family val="2"/>
      </rPr>
      <t>23 112 638,60 zł</t>
    </r>
  </si>
  <si>
    <t>Generalnie  tabela  w branży elektrycznej wygląda prawie jednakowo jak firmy Baumar. Widać że obie firmy bazowały  na tej samej ofercie firmy elektrycznej, chociaż niektóre  pozycje  różnią się cenami.
Szczególnie mocno rzuca się w oczy pozycja BMS, wyceniony prawie połowę taniej niż konkurencja. Dodatkowo w zał. nr2 do oferty pokazano, że w tabeli podstawowej zastosowano już zamienniki np. na rozdzielnie SN, NN, trafo, szynoprzewody oraz co gorsze na instalacjach niskoprądowych, gdzie nie było naszej zgody na zamianę. Co ciekawe w tabeli są podani inni producenci niż w zał.. nr2. 
Oczywiście wyraziliśmy zgodę na zamianę urządzeń ale  miało to być w optymalizacjach, tak żeby oferty porównywać jeden do jednego.
Analizując ofertę firmy Adamietz mam duże wątpliwości czy firma Baumar też nie ma w swojej ofercie już rozwiązań zamiennych.</t>
  </si>
  <si>
    <t xml:space="preserve">•Nie porozbijał wszystkich elementów albo nie wskazał, gdzie niewyceniony dany element się znajduje
-•W podsumowaniu nie ujął wszystkiego co należało wliczyć do podstawowej oferty o czym mówił Pan Paweł wielokrotnie. np. paneli które znajdują się w pozycji Architektura i Konstrukcja - dlaczego?  patrząc choćby na to ich oferta jest skażona, bo w podsumowaniu wychodzi bardzo konkurencyjna a po doliczeniu tych zakresów już nie jest tak super. I może tak być też z innymi miejscami o których wspominane było na spotkaniu - to należałoby zweryfikować </t>
  </si>
  <si>
    <t>ERBUD</t>
  </si>
  <si>
    <t>Pozycje dodatkowe Baumar</t>
  </si>
  <si>
    <t>PV - HALA (falowniki SOLAR EDGE)</t>
  </si>
  <si>
    <t>PV - BIUROWIEC (falownik SOLAR EDGE)</t>
  </si>
  <si>
    <t>ROZDZIELNICA RGPV</t>
  </si>
  <si>
    <t>PRZEBUDOWA SIECO ORANGE</t>
  </si>
  <si>
    <t>BMS - BIUROWIEC</t>
  </si>
  <si>
    <t>BMS - HALA (Oferta szacunkowa, w najbliższym okresie zostanie uaktualniona)</t>
  </si>
  <si>
    <t>3.3</t>
  </si>
  <si>
    <t>3.1</t>
  </si>
  <si>
    <t>3.2</t>
  </si>
  <si>
    <t>3.4</t>
  </si>
  <si>
    <t>3.5</t>
  </si>
  <si>
    <t>3.6</t>
  </si>
  <si>
    <t>łączna wartość (oferta podstawowa + 3 lata gwarancji + zakresy dodatkowe)</t>
  </si>
  <si>
    <t>łączna wartość (oferta podstawowa + 5 lata gwarancji + zakresy dodatkowe)</t>
  </si>
  <si>
    <t>OFERTA Z DN. 15.10.2023
opinia - elektryka i niskie prądy</t>
  </si>
  <si>
    <t>OFERTA Z DN. 15.10.2023
opinia - instalacje sanitarne</t>
  </si>
  <si>
    <t>Zasilacz</t>
  </si>
  <si>
    <t>UTP kat.5</t>
  </si>
  <si>
    <t>YTDY 2x0,5</t>
  </si>
  <si>
    <t>YKY 2x1</t>
  </si>
  <si>
    <t>Buczek</t>
  </si>
  <si>
    <t>Okablowanie</t>
  </si>
  <si>
    <t>km</t>
  </si>
  <si>
    <t>Kamera IP wandaloodporna z obiektywem motor-zoom</t>
  </si>
  <si>
    <t>Adapter ścienny/sufitowy, wewnętrzny</t>
  </si>
  <si>
    <t>Kamera IP w obudowie z obiektywem motor-zoom</t>
  </si>
  <si>
    <t>Adapter ścienny/sufitowy, wewnętrzny/zewnętrzny</t>
  </si>
  <si>
    <t>Oferta odbiega cenowo od pozostałych, dodatkowo uważam, że jest sporo niedoszacowań bo za nisko wycenili np. BMS i LAN na hali</t>
  </si>
  <si>
    <t>Oferta odbiega cenowo od pozostałych, ciężka do weryfikacji, w tabeli pokazano tylko ceny za całe zakresy. Nie jestem stanie stwierdzić kompletności oferty.</t>
  </si>
  <si>
    <t>-brak wycenionej instalcji LPG
- BMS nie wyceniony na bazie PW tylko wcześniejszych założeń
- nie wyceniono wykonania instalacji wody technologicznej rozporwadzającej do urządzeń SUW w pomieszczeniu produkcji wody uzdatnianej</t>
  </si>
  <si>
    <t>Wartość oferty z dnia …... 2024</t>
  </si>
  <si>
    <t>NAZWA FIRMY</t>
  </si>
  <si>
    <t>L.P.</t>
  </si>
  <si>
    <t>I.1</t>
  </si>
  <si>
    <t>I.2</t>
  </si>
  <si>
    <t>II.1</t>
  </si>
  <si>
    <t>II.7</t>
  </si>
  <si>
    <t>II.6</t>
  </si>
  <si>
    <t>II.2</t>
  </si>
  <si>
    <t>II.3</t>
  </si>
  <si>
    <t>II.4</t>
  </si>
  <si>
    <t>II.5</t>
  </si>
  <si>
    <t>II.8</t>
  </si>
  <si>
    <t>II.9</t>
  </si>
  <si>
    <t>II.10</t>
  </si>
  <si>
    <t>Część socjalna hali</t>
  </si>
  <si>
    <t>Część socjalna hali - poziom 0</t>
  </si>
  <si>
    <t>Część socjalna hali - poziom +1</t>
  </si>
  <si>
    <t>Część socjalna hali - poziom +2</t>
  </si>
  <si>
    <t>Aneks - poziom 0</t>
  </si>
  <si>
    <t>Aneks - poziom +1</t>
  </si>
  <si>
    <t>Aneks - poziom +2</t>
  </si>
  <si>
    <t>Trafostacja - elementy dodatkowe</t>
  </si>
  <si>
    <t>1.</t>
  </si>
  <si>
    <t>2.</t>
  </si>
  <si>
    <t>3.</t>
  </si>
  <si>
    <t>4.</t>
  </si>
  <si>
    <t>Uwagi</t>
  </si>
  <si>
    <t>BRANŻA ARCHITEKTONICZNO - BUDOWLANA</t>
  </si>
  <si>
    <t>Przedmiar Oferenta</t>
  </si>
  <si>
    <t>Przedmiar minimum</t>
  </si>
  <si>
    <t>Fundamenty (stopy, ławy), płyty podszybia wind</t>
  </si>
  <si>
    <t>Zbrojenie stóp fundamentowych, wytyki lub kosze śróbowe w stopach</t>
  </si>
  <si>
    <t>I.1.1</t>
  </si>
  <si>
    <t>I.1.2</t>
  </si>
  <si>
    <t>I.1.3</t>
  </si>
  <si>
    <t>I.1.4</t>
  </si>
  <si>
    <t>I.1.5</t>
  </si>
  <si>
    <t>I.1.6</t>
  </si>
  <si>
    <t>I.1.7</t>
  </si>
  <si>
    <t>I.1.8</t>
  </si>
  <si>
    <t>I.2.1</t>
  </si>
  <si>
    <t>I.2.2</t>
  </si>
  <si>
    <t>I.2.3</t>
  </si>
  <si>
    <t>I.2.4</t>
  </si>
  <si>
    <t>I.2.5</t>
  </si>
  <si>
    <t>I.2.6</t>
  </si>
  <si>
    <t>I.2.7</t>
  </si>
  <si>
    <t>Prefarbykowne słupy żelbetowe wraz ze wspornikami</t>
  </si>
  <si>
    <t>Konstrukcja dachu (kratownice, podciągi, rygle), słupy</t>
  </si>
  <si>
    <t>Podkonstrukcje pod drzwi i bramy</t>
  </si>
  <si>
    <t>Podkonstrukcje pod hausingi na hali produkcyjnej oraz pomieszczenia temperature glass storage, wraz z podkonstrukcją pod centrale wentylacyjne</t>
  </si>
  <si>
    <t>Wylewka betonowa gr. 6 cm</t>
  </si>
  <si>
    <t>Podłoże śrutowanie</t>
  </si>
  <si>
    <t>Podłoże gruntowanie</t>
  </si>
  <si>
    <t>Warstwa poślizgowa i izolacja przeciwwilgociowa - folia PE</t>
  </si>
  <si>
    <t>Warstwa poślizgowa i izolacja przeciwwilgociowa - folia PEx2</t>
  </si>
  <si>
    <t>Izolacja termiczna gr. 12 cm pod posadzką betonową</t>
  </si>
  <si>
    <t>Izolacja termiczna gr. 8 cm pod posadzką betonową</t>
  </si>
  <si>
    <t>Warstwa poślizgowa i izolacja przeciwwilgociowa - 2xfolia PE</t>
  </si>
  <si>
    <t>Izolacja termiczna gr. 10 cm pod posadzką betonową</t>
  </si>
  <si>
    <t>Izolacja termiczna z wełny mineralnej twardej gr. 25 cm na hali</t>
  </si>
  <si>
    <t>Blacha trapezowa RE15 16 cm na hali</t>
  </si>
  <si>
    <t>Membrana PVC gr. 0,18 cm na hali</t>
  </si>
  <si>
    <t>Membrana PCV  gr 0,18 cm na części socjalnej i aneksu</t>
  </si>
  <si>
    <t>Otwory przelewowe 400*150mm</t>
  </si>
  <si>
    <t>Ściany gk 12,5cm</t>
  </si>
  <si>
    <t>Przedścianka pod umywalkę
2x płyta GKBI gr. 2,5
ruszt z profili GK/pustka powietrzna gr. 10
płyta GKBI gr. 1,25</t>
  </si>
  <si>
    <t>Przedścianka pod ustęp
2x płyta GKBI gr. 2,5
ruszt z profili GK/pustka powietrzna gr. 18
płyta GKBI 1,25</t>
  </si>
  <si>
    <t>Przedścianka pod pisuar
płyta GKBI gr. 1,25
Ruszt z profili GK/pustka powietrzna gr. 13
2x płyta GKBI gr. 2,5</t>
  </si>
  <si>
    <t>Płyta warstwowa z rdzeniem PIR (w zależności od doboru 14-20 cm)</t>
  </si>
  <si>
    <t>Stolarka okienna aluminiowa</t>
  </si>
  <si>
    <t>Stolarka okienna hala</t>
  </si>
  <si>
    <t>Małowanie sufitów farbą lateksową</t>
  </si>
  <si>
    <t>Ściana g-k 12,5 cm do pomieszczeń mokrych</t>
  </si>
  <si>
    <t>Ściana instalacyjna</t>
  </si>
  <si>
    <t>Przedścianka g-k</t>
  </si>
  <si>
    <t>Cokoły wykładzina PCV</t>
  </si>
  <si>
    <t>Cokoły żywica</t>
  </si>
  <si>
    <t xml:space="preserve">Wycieraczki zewnętrzne </t>
  </si>
  <si>
    <t xml:space="preserve">Wycieraczki wewnętrzne </t>
  </si>
  <si>
    <t xml:space="preserve">Bramka w pom. kontroli </t>
  </si>
  <si>
    <t>Opaska G-K</t>
  </si>
  <si>
    <t>Ściana G-K 12,5cm do pomieszczeń mokrych</t>
  </si>
  <si>
    <t>Ściana G-K 12,5 cm,EI15 do pomieszczeń mokrych</t>
  </si>
  <si>
    <t>Wykładzina PCV</t>
  </si>
  <si>
    <t>Cokoły wykładzina PVC</t>
  </si>
  <si>
    <t>Sufity podwieszane 60x60 Rw=min.0,95</t>
  </si>
  <si>
    <t>Ściana G-K 12,5 cm do pomieszczeń mokrych</t>
  </si>
  <si>
    <t>Ściana G-K 12,5 cm, EI15</t>
  </si>
  <si>
    <t>Ściana G-K 12,5 cm, EI15 do pomieszczeń mokrych</t>
  </si>
  <si>
    <t>Wykładzina dywanowa</t>
  </si>
  <si>
    <t>Cokoły wykładzina dywanowa</t>
  </si>
  <si>
    <t>Cokoły płytki</t>
  </si>
  <si>
    <t>Malowanie ścian farbą chemoodporną</t>
  </si>
  <si>
    <t>Siatka+klej</t>
  </si>
  <si>
    <t>Sufity podwieszane 60x60 do pomieszczeń mokrych</t>
  </si>
  <si>
    <t>Przedścianka instalacyjne</t>
  </si>
  <si>
    <t>Posadzka żywiczna epoksydowa kwasoodporna</t>
  </si>
  <si>
    <t>Cokoły żywica kwasoodporna</t>
  </si>
  <si>
    <t>Podłoga techniczna podniesiona</t>
  </si>
  <si>
    <t>Panele akustyczne sufit</t>
  </si>
  <si>
    <t>Panele akustyczne ściany</t>
  </si>
  <si>
    <t xml:space="preserve">Tynkowanie tynk gipsowy </t>
  </si>
  <si>
    <t xml:space="preserve">Malowanie ścian farbą wodoszczelną </t>
  </si>
  <si>
    <t>Płytaki dywanowe</t>
  </si>
  <si>
    <t>Sufit podwieszany dźwiękochłonny aw&gt;0,95</t>
  </si>
  <si>
    <t>Sufity ocieplenie REI 120</t>
  </si>
  <si>
    <t>Malowanie  farbą antykorozyjną</t>
  </si>
  <si>
    <t>Grodzie przy bramach do pomieszczeń A0.02;03;04</t>
  </si>
  <si>
    <t>Winda w budynku socjalnym, drzwi w stali nierdzewnej - urządzenie, instalacja, maszynownia, odbiór UDT</t>
  </si>
  <si>
    <t>Winda w budynku aneks technologiczny, drzwi w stali nierdzewnej - urządzenie, instalacja, maszynownia, odbió UDT</t>
  </si>
  <si>
    <t>Kraty pomostowe gr. 50 mm</t>
  </si>
  <si>
    <t>Konstrukcje sufitu podwieszanego, konstrukcja zadaszenia, stacja Trafo</t>
  </si>
  <si>
    <t xml:space="preserve">Ściany szybów wind oraz płyty nadszybia, ściany żelbetowe klatki schodowej, zbrojenie szybów wind, wieńców, trzpieni, stropów monolitycznych </t>
  </si>
  <si>
    <t xml:space="preserve">Wieńce na belkach prefabrykowanych i w ścianach murowanych oraz trzpienie </t>
  </si>
  <si>
    <t xml:space="preserve">Stropy monolityczne </t>
  </si>
  <si>
    <t xml:space="preserve">Ściany murowane z bloczków silikatowych </t>
  </si>
  <si>
    <t>Płyta warstwowa gr. 20 cm, gr. 14 cm wraz z obróbkami blacharskimi pionowymi, obróbkami blacharskimi attyki, drabiny</t>
  </si>
  <si>
    <t>Gruntowanie 0,3 - 0,4 kg/m2</t>
  </si>
  <si>
    <t>Zasyp piaskiem kwarcowym 0,1-0,5 max 1 kg/m2</t>
  </si>
  <si>
    <t>Powłoka zasadnicza 1,3 - 1,5 kg/m2 kolor RAL 7040 gr. 1,5</t>
  </si>
  <si>
    <t>Powłoka zabezpieczająca 0,1 - 0,15 kg/m2</t>
  </si>
  <si>
    <t>Warstwa wykończeniowa - posypka utwardzająca oraz impregnat</t>
  </si>
  <si>
    <t>Gruntowanie</t>
  </si>
  <si>
    <t>Wylewka samopoziomująca gr 3 mm</t>
  </si>
  <si>
    <t>Posadzka betonowa - C25/30 XC2 zbrojona włóknami gr. 22 cm cięta w polach ok 6m x 6m</t>
  </si>
  <si>
    <t>Impregnacja w ilości 0,1-0,2 litra/m2</t>
  </si>
  <si>
    <t>Wykończenie posadzki z suchej posypki utwardzającej DST w kolorze naturalnym</t>
  </si>
  <si>
    <t>Posadzka betonowa - C25/30 XC2 zbrojona włóknami gr. 22 cm cięta w polach ok 6m x 6m, dylatacje obwodowe PE0,8mm</t>
  </si>
  <si>
    <t>Warstwa wykończeniowa np. posypka utwardzająca oraz impregnat</t>
  </si>
  <si>
    <t>Warstwa wykończeniowa posypka utwardzająca oraz impregnat</t>
  </si>
  <si>
    <t>Gruntowanie0,3 - 0,4 kg/m2</t>
  </si>
  <si>
    <t>Posadzka betonowa - C25/30 XC2 zbrojona włóknami gr. 18 cm cięta w polach ok 6m x 6m 
- dylatacje obwodowe PE0,8 mm,</t>
  </si>
  <si>
    <t>Powłoka zasadnicza 2,0 - 3,0 kg/m2 kolor RAL 7040</t>
  </si>
  <si>
    <t>Posadzka betonowa - C25/30 XC2 zbrojona włóknami gr. 18 cm cięta w polach ok 6m x 6m 
- dylatacje obwodowe PE0,8 mm</t>
  </si>
  <si>
    <t>Przedmiar oferenta</t>
  </si>
  <si>
    <t>Kontroler standardowy typ 1</t>
  </si>
  <si>
    <t>Kontroler standardowy typ 2</t>
  </si>
  <si>
    <t>Akumulator bezobsługowy 7.5Ah/12V</t>
  </si>
  <si>
    <t>Czytnik kart zbliżeniowych</t>
  </si>
  <si>
    <t>Czujka magnetyczna</t>
  </si>
  <si>
    <t>Lampka czerwona</t>
  </si>
  <si>
    <t>Numerator dla 6 sygnałów</t>
  </si>
  <si>
    <t>Przycisk z lampką</t>
  </si>
  <si>
    <t>Wyłącznik pociągowy</t>
  </si>
  <si>
    <t>Zasilacz impulsowy 24VDC4, 2A100W</t>
  </si>
  <si>
    <t>Szafy LPD</t>
  </si>
  <si>
    <t>Moduł keystone RJ45 beznarzędziowy STP kat. 6PoE-podwyższone parametry transmisyjne</t>
  </si>
  <si>
    <t>Kabel F/UTP kat. 6 LSOHDca 4x2x23 AWG 500 m</t>
  </si>
  <si>
    <t>rolki</t>
  </si>
  <si>
    <t>Kabel światłowodowy OS2 uniwersalny ZW-NOTKtsdD/U-DQ(ZN)BH-SM8J9/125LSOH</t>
  </si>
  <si>
    <t>Zasilacz awaryjny UPS RACK typu ONLINE 1KVA (1000VA) 800W2x7AH</t>
  </si>
  <si>
    <t>AccessSwitch 24x10/100/1000Base-T+4x100/1000Base-XSFP</t>
  </si>
  <si>
    <t>AccessSwitch 24x10/100/1000Base-TwithPoE+(370W)+4x1000Base-XSFP</t>
  </si>
  <si>
    <t>AccessSwitch 8x10/100/1000Base-Twith8xPoE+(124W)+2x1000Base-X</t>
  </si>
  <si>
    <t xml:space="preserve">Instalacia WiFi – okablowanie, przygotowanie pod zamontowanie urządzeń aktywnych </t>
  </si>
  <si>
    <t>Akumulator 12V/120Ah</t>
  </si>
  <si>
    <t>Banderola zabezpieczajaca naklejkę</t>
  </si>
  <si>
    <t>Kabel energetyczny ognioodporny 2x1,5 (PH90)</t>
  </si>
  <si>
    <t>Czujka dwusensorowa opt. dymu ciepła</t>
  </si>
  <si>
    <t>Czujka dwusensorowa opt. dymu płomienia</t>
  </si>
  <si>
    <t>Czujnik deszcz-wiatr</t>
  </si>
  <si>
    <t>Element kontrolno-sterujący 2wej/2wyj z izolatorem zwarć</t>
  </si>
  <si>
    <t>Element kontrolno-sterujący 4wej/4wyj z izolatorem zwarć</t>
  </si>
  <si>
    <t>Element kontrolno-sterujący 4wej z izolatorem zwarć</t>
  </si>
  <si>
    <t>Filtr powietrza&lt; 15 µm</t>
  </si>
  <si>
    <t>Folia frontowa</t>
  </si>
  <si>
    <t>Głowica detekcyjna</t>
  </si>
  <si>
    <t>Gniazdo (do czujek szeregów 40, 4043, 4046, 60,46)</t>
  </si>
  <si>
    <t>Kabel telekomunikacyjny HTKSHekw PH90 1x2x0.8</t>
  </si>
  <si>
    <t>Kabel telekomunikacyjny YnTKSYekw 1x2x0.8</t>
  </si>
  <si>
    <t>Klej do rur i akcesoriów PVC 0.125g</t>
  </si>
  <si>
    <t>Łuk 90° łagodny 25 mm, szary</t>
  </si>
  <si>
    <t>Moduł 2 linii dozorowych bez przetwornicy</t>
  </si>
  <si>
    <t>Moduł 2 linii dozorowych z przetwornicą 27V</t>
  </si>
  <si>
    <t>Moduł komunikacji adresowej do POLON 3000/4000/6000</t>
  </si>
  <si>
    <t>Moduł operatora (główny panel sterujący)</t>
  </si>
  <si>
    <t>Moduł transmisji z separacją do 1200m</t>
  </si>
  <si>
    <t>Moduł wyjść sygnałowych (4LS)</t>
  </si>
  <si>
    <t>Moduł zasilacza 300W (10A dla 30V)</t>
  </si>
  <si>
    <t>Mufa PVC 25 mm</t>
  </si>
  <si>
    <t>szt. opakowań</t>
  </si>
  <si>
    <t>Naklejka redukcyjna na otwór xx mm</t>
  </si>
  <si>
    <t>Obudowa (drzwi pełne)</t>
  </si>
  <si>
    <t>Obudowa drzwi z otworem na panel operatora i drukarkę</t>
  </si>
  <si>
    <t>Obudowa detektora</t>
  </si>
  <si>
    <t>Optyczna, dwupasmowa czujka dymu (UV i IR)</t>
  </si>
  <si>
    <t>Płyn czyszczący do rur i akcsoriów PVC/ABS 125ml</t>
  </si>
  <si>
    <t>Pojemnik akumulatorów rezerwowych do 134Ah z wiązką</t>
  </si>
  <si>
    <t>Przewód połączeniowy do SM-60-50cm</t>
  </si>
  <si>
    <t>Przewód połączeniowy do SM-60-70cm</t>
  </si>
  <si>
    <t>Przewód rozgałęźny do modułów MTI-6x, MZ-60</t>
  </si>
  <si>
    <t>Przycisk oddymiania (pomarańczowy) wtynkowy,3xLED+kasowanie</t>
  </si>
  <si>
    <t>Przycisk przewietrzania natynkowy</t>
  </si>
  <si>
    <t>Puszka E90 PP-BXM Typ 9</t>
  </si>
  <si>
    <t>Puszka przyłączeniowa, rozgałęźna, 2x2,5mm2, ośmiokątna, bezpiecznik 0,375A</t>
  </si>
  <si>
    <t>Puszka instalacyjna przeciwpożarowa ośmiokątna, bezpiecznik 0,375A</t>
  </si>
  <si>
    <t>Puszka instalacyjna przeciwpożarowa rozgałęźna, 4 żyły, 4mm2, ośmiokątna, bezpiecznik 0,75A</t>
  </si>
  <si>
    <t>Puszka instalacyjna PIP-1AN / 0,375A</t>
  </si>
  <si>
    <t>Ramka maskująca czerwona (do montażu natynkowego)</t>
  </si>
  <si>
    <t>Ramka maskująca uzupełnienie do wersji natynkowej, pomarańczowa</t>
  </si>
  <si>
    <t>Ręczny ostrzegacz pożarowy adresowalny z izolatorem zwarć (wtynkowy)</t>
  </si>
  <si>
    <t>Rura PVC 25 x 1,9 mm, szara, dostępna w odcinkach 2,5m i 5m, cena za 1mb</t>
  </si>
  <si>
    <t>Rura sztywna bezhalogenowa RL-HF-FR16</t>
  </si>
  <si>
    <t>Rurka elektroinstalacyjna giętka bezhalogenowa fi 16</t>
  </si>
  <si>
    <t>Sygnalizator akustyczno-optyczny, zewn., 100mA</t>
  </si>
  <si>
    <t>Sygnalizator akustyczny adresowalny tonowy z gniazdem G-40S i izolatorem zwarć</t>
  </si>
  <si>
    <t>Sygnalizator akustyczny z zespołem diod LED</t>
  </si>
  <si>
    <t>Szyna montażowa modułów funkcyjnych</t>
  </si>
  <si>
    <t>Trójnik PVC z korkiem do testowania, szary</t>
  </si>
  <si>
    <t>Uniwersalna centrala sterująca 16A, 2 linie, 2 grupy, obudowa 400 x 400 x 160mm</t>
  </si>
  <si>
    <t>Wskaźnik zadziałania</t>
  </si>
  <si>
    <t>Wsporniki górne do SM-60</t>
  </si>
  <si>
    <t>Zasilacz do urządzeń ochrony p.poż. 24V Imax b 2,5A, Imax a 1,6A, z akumulatorami 2x12V 18Ah</t>
  </si>
  <si>
    <t>Zaślepka koncowa PVC 25 mm, szara</t>
  </si>
  <si>
    <t>Instalacja BMS - sterowniki PLC, czujniki, okablowanie</t>
  </si>
  <si>
    <t xml:space="preserve">Roboty ziemne - hala produkcyjna z magazynem, aneks technologiczny, część socjalna, trafo </t>
  </si>
  <si>
    <t xml:space="preserve">Roboty fundamentowe - hala produkcyjna z magazynem, aneks technologiczny, część socjalna </t>
  </si>
  <si>
    <t xml:space="preserve">Konstrukcja żelbetowa prefabrykowana – hala produkcyjna z magazynem, aneks technologiczny, część socjalna </t>
  </si>
  <si>
    <t xml:space="preserve">Konstrukcja stalowa - hala produkcyjna z magazynem, aneks technologiczny, część socjalna </t>
  </si>
  <si>
    <t xml:space="preserve">Suwnice - hala produkcyjna z magazynem, aneks technologiczny, część socjalna </t>
  </si>
  <si>
    <t xml:space="preserve">Konstrukcja żelbetowa monolityczna i murowana - hala produkcyjna z magazynem, aneks technologiczny, część socjalna </t>
  </si>
  <si>
    <t xml:space="preserve">Posadzka betonowa na gruncie i piętrach - hala produkcyjna z magazynem, aneks technologiczny, część socjalna, trafo </t>
  </si>
  <si>
    <t xml:space="preserve">Pokrycie dachu - hala produkcyjna z magazynem, aneks technologiczny, część socjalna, trafo </t>
  </si>
  <si>
    <t xml:space="preserve">Ściany działowe – hala produkcyjna z magazynem </t>
  </si>
  <si>
    <t>Obudowa zewnętrzna - hala produkcyjna z magazynem, aneks technologiczny, część socjalna</t>
  </si>
  <si>
    <t>Drzwi i bramy – hala produkcyjna z magazynem, aneks technologiczny, część socjalna</t>
  </si>
  <si>
    <t>Stolarka okienna – hala produkcyjna z magazynem, aneks technologiczny, część socjalna</t>
  </si>
  <si>
    <t>Roboty wykończeniowe – hala produkcyjna z magazynem, aneks technologiczny, część socjalna</t>
  </si>
  <si>
    <t xml:space="preserve">Wyposażenie budynków - windy – hala produkcyjna z magazynem, aneks technologiczny, część socjalna </t>
  </si>
  <si>
    <t xml:space="preserve">Instalacja siłowa - hala produkcyjna z magazynem, aneks technologiczny, część socjalna 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</si>
  <si>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</si>
  <si>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</si>
  <si>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</si>
  <si>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</si>
  <si>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</si>
  <si>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</si>
  <si>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</si>
  <si>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</si>
  <si>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</si>
  <si>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</si>
  <si>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</si>
  <si>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</si>
  <si>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</si>
  <si>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</si>
  <si>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</si>
  <si>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</si>
  <si>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</si>
  <si>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</si>
  <si>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</si>
  <si>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</si>
  <si>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</si>
  <si>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</si>
  <si>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</si>
  <si>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</si>
  <si>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</si>
  <si>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</si>
  <si>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 xml:space="preserve">Instalacja oświetleniowa - hala produkcyjna z magazynem, aneks technologiczny, część socjalna </t>
  </si>
  <si>
    <t>Dostawa i montaż opraw podstawowych</t>
  </si>
  <si>
    <t xml:space="preserve">Instalacja SN + Zasilanie NN- hala produkcyjna z magazynem, aneks technologiczny, część socjalna 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</si>
  <si>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</si>
  <si>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</si>
  <si>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</si>
  <si>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</si>
  <si>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</si>
  <si>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</si>
  <si>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</si>
  <si>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</si>
  <si>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III.9</t>
  </si>
  <si>
    <t>III.10</t>
  </si>
  <si>
    <t>III.11</t>
  </si>
  <si>
    <t>III.12</t>
  </si>
  <si>
    <t>IV</t>
  </si>
  <si>
    <t xml:space="preserve">Instalacja uziemiająca i odgromowa - hala produkcyjna z magazynem, aneks technologiczny, część socjalna </t>
  </si>
  <si>
    <t>IV.1</t>
  </si>
  <si>
    <t>IV.2</t>
  </si>
  <si>
    <t>IV.3</t>
  </si>
  <si>
    <t>IV.4</t>
  </si>
  <si>
    <t>IV.5</t>
  </si>
  <si>
    <t>IV.6</t>
  </si>
  <si>
    <t>V</t>
  </si>
  <si>
    <t xml:space="preserve">Kompletna instalacja fotowoltaiki o mocy min. 620 kWp- podkonstrukcja, panele fotowoltaiczne, okablowanie, falowniki wraz z zabezpieczeniami </t>
  </si>
  <si>
    <t>V.1</t>
  </si>
  <si>
    <t>VI</t>
  </si>
  <si>
    <t>INSTALACJE ELEKTRYCZNE SILNOPRĄDOWE</t>
  </si>
  <si>
    <t>IV.7</t>
  </si>
  <si>
    <t>V.2</t>
  </si>
  <si>
    <t>INSTALACJE ELEKTRYCZNE NISKOPRĄDOWE</t>
  </si>
  <si>
    <t>V.3</t>
  </si>
  <si>
    <t>V.4</t>
  </si>
  <si>
    <t>V.5</t>
  </si>
  <si>
    <t>V.6</t>
  </si>
  <si>
    <t>V.7</t>
  </si>
  <si>
    <t>V.8</t>
  </si>
  <si>
    <t>V.9</t>
  </si>
  <si>
    <t>V.10</t>
  </si>
  <si>
    <t>V.11</t>
  </si>
  <si>
    <t>V.12</t>
  </si>
  <si>
    <t>V.13</t>
  </si>
  <si>
    <t>V.14</t>
  </si>
  <si>
    <t>V.15</t>
  </si>
  <si>
    <t>V.16</t>
  </si>
  <si>
    <t>V.17</t>
  </si>
  <si>
    <t>V.18</t>
  </si>
  <si>
    <t>V.19</t>
  </si>
  <si>
    <t>V.20</t>
  </si>
  <si>
    <t>V.21</t>
  </si>
  <si>
    <t>V.22</t>
  </si>
  <si>
    <t>V.23</t>
  </si>
  <si>
    <t>V.24</t>
  </si>
  <si>
    <t>V.25</t>
  </si>
  <si>
    <t>V.26</t>
  </si>
  <si>
    <t>V.27</t>
  </si>
  <si>
    <t>V.28</t>
  </si>
  <si>
    <t>V.29</t>
  </si>
  <si>
    <t>V.30</t>
  </si>
  <si>
    <t>V.31</t>
  </si>
  <si>
    <t>V.32</t>
  </si>
  <si>
    <t>V.33</t>
  </si>
  <si>
    <t>V.34</t>
  </si>
  <si>
    <t>V.35</t>
  </si>
  <si>
    <t>V.36</t>
  </si>
  <si>
    <t>V.37</t>
  </si>
  <si>
    <t>V.38</t>
  </si>
  <si>
    <t>V.39</t>
  </si>
  <si>
    <t>V.40</t>
  </si>
  <si>
    <t>V.41</t>
  </si>
  <si>
    <t>V.42</t>
  </si>
  <si>
    <t>V.43</t>
  </si>
  <si>
    <t>V.44</t>
  </si>
  <si>
    <t>V.45</t>
  </si>
  <si>
    <t>V.46</t>
  </si>
  <si>
    <t>V.47</t>
  </si>
  <si>
    <t>V.48</t>
  </si>
  <si>
    <t>V.49</t>
  </si>
  <si>
    <t>V.50</t>
  </si>
  <si>
    <t>V.51</t>
  </si>
  <si>
    <t>V.52</t>
  </si>
  <si>
    <t>V.53</t>
  </si>
  <si>
    <t>V.54</t>
  </si>
  <si>
    <t>V.55</t>
  </si>
  <si>
    <t>V.56</t>
  </si>
  <si>
    <t>V.57</t>
  </si>
  <si>
    <t>V.58</t>
  </si>
  <si>
    <t>V.59</t>
  </si>
  <si>
    <t>V.60</t>
  </si>
  <si>
    <t>VI.1</t>
  </si>
  <si>
    <t>VI.2</t>
  </si>
  <si>
    <t>ARCHITEKTURA I KONSTRUKCJA</t>
  </si>
  <si>
    <t xml:space="preserve">Instalacja chłodu: woda chłodnicza - aneks technologiczny </t>
  </si>
  <si>
    <t xml:space="preserve">Instalacja gazu: aneks technologiczny </t>
  </si>
  <si>
    <t>Instalacja</t>
  </si>
  <si>
    <t>Materiały montażowe</t>
  </si>
  <si>
    <t>Materiały izolacyjne</t>
  </si>
  <si>
    <t>Osprzęt - armatura</t>
  </si>
  <si>
    <t>Osprzęt: - armatura regulacyjna</t>
  </si>
  <si>
    <t>Sterowanie i okablowanie ( glikol )</t>
  </si>
  <si>
    <t>Uruchomienia</t>
  </si>
  <si>
    <t>Robocizna</t>
  </si>
  <si>
    <t>Osprzęt: - armatura</t>
  </si>
  <si>
    <t>Urządzenia: - gazomierze</t>
  </si>
  <si>
    <t>Urządzenia: - system detekcji metanu</t>
  </si>
  <si>
    <t>Sterowanie i okablowanie</t>
  </si>
  <si>
    <t xml:space="preserve">Instalacja grzewcza: ogrzewanie budynku technicznego - aneks technologiczny </t>
  </si>
  <si>
    <t>Osprzęt: armatura regulacyjna</t>
  </si>
  <si>
    <t>Osprzęt: armatura</t>
  </si>
  <si>
    <t>Urządzenia: - grzejniki</t>
  </si>
  <si>
    <t xml:space="preserve">Instalacja grzewcza: zasilanie nagrzewnic wodnych w centralach wentylacyjnych - aneks technologiczny </t>
  </si>
  <si>
    <t>Urządzenia: - pompy obiegowe</t>
  </si>
  <si>
    <t>IV.8</t>
  </si>
  <si>
    <t>IV.9</t>
  </si>
  <si>
    <t>IV.10</t>
  </si>
  <si>
    <t xml:space="preserve">Instalacja grzewcza: źródło ciepła - aneks technologiczny </t>
  </si>
  <si>
    <t>Systemy spalinowe</t>
  </si>
  <si>
    <t xml:space="preserve">Instalacja odwodnienia dachu: system ciśnieniowy - aneks technologiczny </t>
  </si>
  <si>
    <t>VI.3</t>
  </si>
  <si>
    <t>VI.4</t>
  </si>
  <si>
    <t>VI.5</t>
  </si>
  <si>
    <t>VII.1</t>
  </si>
  <si>
    <t>VII.2</t>
  </si>
  <si>
    <t>VII.3</t>
  </si>
  <si>
    <t>VII.4</t>
  </si>
  <si>
    <t>VII.5</t>
  </si>
  <si>
    <t xml:space="preserve">Instalacja wentylacji mechanicznej: pomieszczenia techniczne - aneks technologiczny </t>
  </si>
  <si>
    <t>VIII</t>
  </si>
  <si>
    <t>VIII.1</t>
  </si>
  <si>
    <t>Osprzęt: - dystrybucja powietrza</t>
  </si>
  <si>
    <t>Osprzęt: - elementy dachowe i ścienne</t>
  </si>
  <si>
    <t>Osprzęt: - klapy przeciwpożarowe</t>
  </si>
  <si>
    <t>Osprzęt: - przepustnice i regulatory przepływu</t>
  </si>
  <si>
    <t>VIII.2</t>
  </si>
  <si>
    <t>VIII.3</t>
  </si>
  <si>
    <t>VIII.4</t>
  </si>
  <si>
    <t>VIII.5</t>
  </si>
  <si>
    <t>VIII.6</t>
  </si>
  <si>
    <t>VIII.7</t>
  </si>
  <si>
    <t>VIII.8</t>
  </si>
  <si>
    <t>VIII.9</t>
  </si>
  <si>
    <t>VIII.10</t>
  </si>
  <si>
    <t xml:space="preserve">Instalacja wod-kan: biały montaż - aneks technologiczny </t>
  </si>
  <si>
    <t>IX</t>
  </si>
  <si>
    <t>Armatura czerpalna</t>
  </si>
  <si>
    <t>IX.1</t>
  </si>
  <si>
    <t>IX.1.1</t>
  </si>
  <si>
    <t>baterie czasowe z zestawem termostatycznym</t>
  </si>
  <si>
    <t xml:space="preserve">baterie stojące </t>
  </si>
  <si>
    <t>bateria stojąca, medyczna</t>
  </si>
  <si>
    <t>baterie zlewozmywakowe ścienne</t>
  </si>
  <si>
    <t>zawory czerpalne</t>
  </si>
  <si>
    <t>IX.1.2</t>
  </si>
  <si>
    <t>IX.1.3</t>
  </si>
  <si>
    <t>IX.1.4</t>
  </si>
  <si>
    <t>IX.1.5</t>
  </si>
  <si>
    <t>IX.1.6</t>
  </si>
  <si>
    <t>IX.1.7</t>
  </si>
  <si>
    <t>IX.1.8</t>
  </si>
  <si>
    <t>oczomyjki</t>
  </si>
  <si>
    <t>oczomyjki z prysznicem bezpieczeństwa</t>
  </si>
  <si>
    <t>IX.2</t>
  </si>
  <si>
    <t>IX.2.1</t>
  </si>
  <si>
    <t>Przybory odpływowe</t>
  </si>
  <si>
    <t>brodziki 0,9x0,9m</t>
  </si>
  <si>
    <t>umywalki 55cm</t>
  </si>
  <si>
    <t>umywalki 65cm</t>
  </si>
  <si>
    <t>WC wiszące, prostokątne</t>
  </si>
  <si>
    <t>WC wiszące, prostokątne dla niepełnosprawnych</t>
  </si>
  <si>
    <t>pisuary</t>
  </si>
  <si>
    <t>IX.2.2</t>
  </si>
  <si>
    <t>IX.2.3</t>
  </si>
  <si>
    <t>IX.2.4</t>
  </si>
  <si>
    <t>IX.2.5</t>
  </si>
  <si>
    <t>IX.2.6</t>
  </si>
  <si>
    <t>IX.2.7</t>
  </si>
  <si>
    <t>IX.2.8</t>
  </si>
  <si>
    <t>zlewy techniczne nierdzwene o wymiarze 500x50x260</t>
  </si>
  <si>
    <t>IX.3</t>
  </si>
  <si>
    <t>Stelaże montażowe</t>
  </si>
  <si>
    <t>IX.4</t>
  </si>
  <si>
    <t>WC</t>
  </si>
  <si>
    <t>WC dla NPS</t>
  </si>
  <si>
    <t>zlewy techniczne</t>
  </si>
  <si>
    <t>umywalki</t>
  </si>
  <si>
    <t>umywalki dla NPS</t>
  </si>
  <si>
    <t>IX.3.1</t>
  </si>
  <si>
    <t>IX.3.2</t>
  </si>
  <si>
    <t>IX.3.3</t>
  </si>
  <si>
    <t>IX.3.4</t>
  </si>
  <si>
    <t>IX.3.5</t>
  </si>
  <si>
    <t>IX.3.6</t>
  </si>
  <si>
    <t>IX.5</t>
  </si>
  <si>
    <t>X</t>
  </si>
  <si>
    <t xml:space="preserve">Instalacja wod-kan: instalacja kanalizacji nadposadzkowej- aneks technologiczny </t>
  </si>
  <si>
    <t>X.1</t>
  </si>
  <si>
    <t>Osprzęt</t>
  </si>
  <si>
    <t>Odpływy punktowe</t>
  </si>
  <si>
    <t>X.2</t>
  </si>
  <si>
    <t>X.3</t>
  </si>
  <si>
    <t>X.4</t>
  </si>
  <si>
    <t>X.5</t>
  </si>
  <si>
    <t>X.6</t>
  </si>
  <si>
    <t>X.7</t>
  </si>
  <si>
    <t xml:space="preserve">Instalacja wod-kan: instalacja kanalizacji podposadzkowej- aneks technologiczny </t>
  </si>
  <si>
    <t>XI</t>
  </si>
  <si>
    <t>XI.1</t>
  </si>
  <si>
    <t>XI.2</t>
  </si>
  <si>
    <t>XI.3</t>
  </si>
  <si>
    <t>XI.4</t>
  </si>
  <si>
    <t>XI.5</t>
  </si>
  <si>
    <t>XI.6</t>
  </si>
  <si>
    <t>Beton - kruszywo - piasek</t>
  </si>
  <si>
    <t>Wywóz i utylizacja gruntu</t>
  </si>
  <si>
    <t xml:space="preserve">Instalacja wod-kan: instalacja wody użytkowej- aneks technologiczny </t>
  </si>
  <si>
    <t>XI.7</t>
  </si>
  <si>
    <t>XII</t>
  </si>
  <si>
    <t>XII.1</t>
  </si>
  <si>
    <t>XII.2</t>
  </si>
  <si>
    <t>XII.3</t>
  </si>
  <si>
    <t>XII.4</t>
  </si>
  <si>
    <t>XII.5</t>
  </si>
  <si>
    <t>XII.6</t>
  </si>
  <si>
    <t>XII.7</t>
  </si>
  <si>
    <t>XII.8</t>
  </si>
  <si>
    <t>Urządzenia: - wodomierze</t>
  </si>
  <si>
    <t>XII.9</t>
  </si>
  <si>
    <t xml:space="preserve">Zabezpieczenie przeciwpożarowe - aneks technologiczny </t>
  </si>
  <si>
    <t>XIII</t>
  </si>
  <si>
    <t xml:space="preserve">Instalacja systemu ciśnieniowego </t>
  </si>
  <si>
    <t>XIII.1</t>
  </si>
  <si>
    <t>XIII.2</t>
  </si>
  <si>
    <t>XIII.3</t>
  </si>
  <si>
    <t xml:space="preserve">Instalacja wentylacji mechanicznej: rozdzielnia elektryczna- magazyn </t>
  </si>
  <si>
    <t>XIV</t>
  </si>
  <si>
    <t>XIV.1</t>
  </si>
  <si>
    <t>Urządzenia: - wentylatory i turbowenty</t>
  </si>
  <si>
    <t>XIV.2</t>
  </si>
  <si>
    <t>XIV.3</t>
  </si>
  <si>
    <t>XIV.4</t>
  </si>
  <si>
    <t xml:space="preserve">Instalacja odwodnienia dachu: system ciśnieniowy - magazyn </t>
  </si>
  <si>
    <t>XV</t>
  </si>
  <si>
    <t>XV.1</t>
  </si>
  <si>
    <t xml:space="preserve">Instalacja odwodnienia dachu: system ciśnieniowy – hala produkcyjna + część magazynowa </t>
  </si>
  <si>
    <t>XV.2</t>
  </si>
  <si>
    <t>XV.3</t>
  </si>
  <si>
    <t>XV.4</t>
  </si>
  <si>
    <t>XVI</t>
  </si>
  <si>
    <t>XVI.1</t>
  </si>
  <si>
    <t xml:space="preserve">Instalacja wentylacji mechanicznej – hala produkcyjna + część magazynowa </t>
  </si>
  <si>
    <t>Kanały spiro z blachy stalowej ocynkowanej w klasie szczelności B</t>
  </si>
  <si>
    <t>Kanały prostokątne, z blachy stalowej ocynkowanej w klasie szczelności B</t>
  </si>
  <si>
    <t>XVI.2</t>
  </si>
  <si>
    <t>XVI.3</t>
  </si>
  <si>
    <t>XVI.4</t>
  </si>
  <si>
    <t>Kanały z blachy nierdzewnej AISI304 dla układu Wx01</t>
  </si>
  <si>
    <t>Izolacja z wełny mineralnej z folią aluminiową o grubości 50mm</t>
  </si>
  <si>
    <t>Nawiewniki wyporowe fi 630</t>
  </si>
  <si>
    <t>Nawiewniki wirowe 315-R/45°</t>
  </si>
  <si>
    <t>Nawiewniki wirowe 500-R/45°</t>
  </si>
  <si>
    <t>Króćce osiatkowane</t>
  </si>
  <si>
    <t xml:space="preserve">Czerpnie / wyrzutnie dachowe wraz z podstawą dachową oraz cokołem 1500x1500 mm </t>
  </si>
  <si>
    <t xml:space="preserve">Czerpnie / wyrzutnie dachowe wraz z podstawą dachową oraz cokołem 700x700 mm </t>
  </si>
  <si>
    <t>Przepustnice soczewkowe IRIS</t>
  </si>
  <si>
    <t>Regulatory stałego przepływu 600x600 mm</t>
  </si>
  <si>
    <t xml:space="preserve">Nawilżacze w centralach NWh1, NWh2, NWh3 </t>
  </si>
  <si>
    <t xml:space="preserve">Agregat skraplający do centrali NWsr1 </t>
  </si>
  <si>
    <t>Okablowanie wentylatorów i nawiewników, automatyka central wraz z dostawą urządzeń</t>
  </si>
  <si>
    <t xml:space="preserve">Kasety filtracyjne wraz z układem pomiarowym </t>
  </si>
  <si>
    <t xml:space="preserve">Instalacja wentylacji mechanicznej: satelitki w hali produkcyjnej </t>
  </si>
  <si>
    <t>XVII</t>
  </si>
  <si>
    <t>XVII.1</t>
  </si>
  <si>
    <t>XVII.2</t>
  </si>
  <si>
    <t>XVII.3</t>
  </si>
  <si>
    <t>XVII.4</t>
  </si>
  <si>
    <t>XVII.5</t>
  </si>
  <si>
    <t>XVII.6</t>
  </si>
  <si>
    <t>XVII.7</t>
  </si>
  <si>
    <t>XVII.8</t>
  </si>
  <si>
    <t>XVII.9</t>
  </si>
  <si>
    <t>XVII.10</t>
  </si>
  <si>
    <t>XVII.11</t>
  </si>
  <si>
    <t>VII</t>
  </si>
  <si>
    <t xml:space="preserve">Instalacja grzewcza - hala produkcyjna – węzeł sanitarny </t>
  </si>
  <si>
    <t>XVIII</t>
  </si>
  <si>
    <t>XVIII.1</t>
  </si>
  <si>
    <t>XVIII.2</t>
  </si>
  <si>
    <t>XVIII.3</t>
  </si>
  <si>
    <t xml:space="preserve">Instalacja wentylacji mechanicznej - hala produkcyjna – węzeł sanitarny </t>
  </si>
  <si>
    <t>XIX</t>
  </si>
  <si>
    <t>XIX.1</t>
  </si>
  <si>
    <t>XIX.2</t>
  </si>
  <si>
    <t>XIX.3</t>
  </si>
  <si>
    <t>Osprzęt: - tłumiki powietrza</t>
  </si>
  <si>
    <t xml:space="preserve">Instalacja wod-kan. biały montaż  - hala produkcyjna – węzeł sanitarny </t>
  </si>
  <si>
    <t>XX</t>
  </si>
  <si>
    <t>XX.1</t>
  </si>
  <si>
    <t>XX.2</t>
  </si>
  <si>
    <t>XX.3</t>
  </si>
  <si>
    <t>XX.4</t>
  </si>
  <si>
    <t>XX.5</t>
  </si>
  <si>
    <t xml:space="preserve">Instalacja wod-kan: instalacja kanalizacji nadposadzkowej - hala produkcyjna – węzeł sanitarny </t>
  </si>
  <si>
    <t>XXI</t>
  </si>
  <si>
    <t>XXI.1</t>
  </si>
  <si>
    <t>XXI.2</t>
  </si>
  <si>
    <t>XXI.3</t>
  </si>
  <si>
    <t>XXI.4</t>
  </si>
  <si>
    <t>XXI.5</t>
  </si>
  <si>
    <t xml:space="preserve">Instalacja wod-kan: instalacja kanalizacji podposadzkowej - hala produkcyjna – węzeł sanitarny </t>
  </si>
  <si>
    <t>XXII</t>
  </si>
  <si>
    <t>XXII.1</t>
  </si>
  <si>
    <t>XXII.2</t>
  </si>
  <si>
    <t>XXII.3</t>
  </si>
  <si>
    <t>XXII.4</t>
  </si>
  <si>
    <t>XXII.5</t>
  </si>
  <si>
    <t>XXII.6</t>
  </si>
  <si>
    <t xml:space="preserve">Instalacja wod-kan: instalacja wody użytkowej - hala produkcyjna – węzeł sanitarny </t>
  </si>
  <si>
    <t>XXIII</t>
  </si>
  <si>
    <t>XXIII.1</t>
  </si>
  <si>
    <t>Osprzęt: - podgrzewacze wody</t>
  </si>
  <si>
    <t>XXIII.2</t>
  </si>
  <si>
    <t>XXIII.3</t>
  </si>
  <si>
    <t>XXIII.4</t>
  </si>
  <si>
    <t>XXIII.5</t>
  </si>
  <si>
    <t>XXIII.6</t>
  </si>
  <si>
    <t>XXIII.7</t>
  </si>
  <si>
    <t xml:space="preserve">Pozostałe instalacje: instalacja chemii - hala produkcyjna – węzeł sanitarny </t>
  </si>
  <si>
    <t>XXIV</t>
  </si>
  <si>
    <t>XXIV.1</t>
  </si>
  <si>
    <t xml:space="preserve">Pozostałe instalacje: instalacje sanitarne wewnętrzne - sprężone powietrze- hala produkcyjna – węzeł sanitarny </t>
  </si>
  <si>
    <t>XXV</t>
  </si>
  <si>
    <t>XXV.1</t>
  </si>
  <si>
    <t>Instalacja chemii–1 kpl.:
-wykonanie instalacji chemicznych pomiędzy pomieszczeniem CSS a maszynami
-materiały z montażem instalacji chemicznych
-dostawa zawiesi do montażu instalacji w pomieszczeniu CSS
-estakada w hali produkcyjnej
-zawiesia w przestrzeni nadsufitowej wraz z montażem
-wykonanie i obróbka przejść p.poż (7 otworów)
-wykonanie otworów i uszczelnienie przejść w dachu podwieszanym (8 otworów)
-wykonanie instalacji grzewczej dla instalacji znajdujących się w przestrzeni nadsufitowej wraz ze skrzynką sterującą
-wykonanie prób szczelności instalacji, badania odbiorowe</t>
  </si>
  <si>
    <t>XXVI</t>
  </si>
  <si>
    <t>XXVI.1</t>
  </si>
  <si>
    <t>Instalacja azotu – 1 kpl.:
Punkt redukcyjny do butli dla max 12 szt. butli
4 szt. punktów poboru: 
-Molly Sputter, 
-ZNO Sputter, 
-CIGS-2 szt, 
-rura hydr. precyzyjna 28x1,5 mm, 
AISI 316L ok. 250 mb bez izolacji.</t>
  </si>
  <si>
    <t xml:space="preserve">Pozostałe instalacje: instalacja azotu - hala produkcyjna – węzeł sanitarny </t>
  </si>
  <si>
    <t>Pozostałe instalacje: instalacja ciepła technologicznego - hala produkcyjna – węzeł sanitarny</t>
  </si>
  <si>
    <t>XXVII</t>
  </si>
  <si>
    <t>Inst. ciepła technologicznego–1 kpl.(cz.1):
Orurowanie ze stali ocynkowanej o dł.1930mb oraz stali czarnej=260mb rurociągi izol. otulinami z wełny min. z folią alum.
Węzły zmieszania pompowego przy centralach-21 szt. z pompami i armat. regulacyjną.
Doprowadzenie ciepła wraz z węzłami podłączeniowymi.
Dostawa i montaż 11 szt. nagrzewnic wodnych.
Dostawa i montaż 10 szt. nagrzewnic elektycznych.
Dostawa i montaż 3 szt. destryfikatorów.</t>
  </si>
  <si>
    <t>XXVII.1</t>
  </si>
  <si>
    <t>XXVIII</t>
  </si>
  <si>
    <t>Obsługująca 6 źródeł strumieni o min. parametrach technicznych:
Cz.1-strumień procesowy 1A-ciecz:
Przepływ z urządzenia:
Max: 4,8 m3/h
Średni: 3,36 m3/h
Zanieczyszczenie:
CdS 0,1mmol/l
Tiomocznik 2,0mmol/l
NH3 20,0mmol/l</t>
  </si>
  <si>
    <t>Cz.2-strumień procesowy 1B-ciecz:
Przepływ z urządzenia:
Max:1 m3/h
Średni: 0,36 m3/h
Zanieczyszczenie:
Kadm 179 mg/l
Azot Kjeldahla 2100 mg/l
Azot ogólny jako N 2100 mg/l
Jony amonowe (NH4) 870 mg/l
Siarczany (SO4) 150 mg/l
Azot amonowy (NNH4) 676 mg/l</t>
  </si>
  <si>
    <t>Cz.3-strumień procesowy 1C-ciecz:
Przepływ z urządzenia:
Max:0,6 m3/h
Średni:0,4 m3/h
Zanieczyszczenie:
Płukanie po procesie, wartości zanieczyszczeń pomijalne ze względu na stopień rozcieńczenia.
Sumaryczny przepływ na oczyszczalnię dla strumieni 1A do 1C:
MAX przepływ na oczyszczalnię: 6,4 m3/h
Średni przepływ na oczyszczalnię: 4,12 m3/h
Średni dobowy przepływ na oczyszczalnię: 98,88 m3/h</t>
  </si>
  <si>
    <t>Cz.4-strumień procesowy 2-gaz:
Średni przepływ z urządzenia: 
1)7500m3/h
2)1400m3/h
3)1250m3/h
Średni przepływ na oczyszczalnie 10900 m3/h
Średni przepływ dobowy na oczyszczalnie 261600 m3/doba
Zanieczyszczenie:
max. 320 mg/m3 NH3</t>
  </si>
  <si>
    <t>Cz.5-strumień procesowy 3-ciecz:
Przepływ z urządzenia:
Max:2,98 m3/h
Średni:2,03 m3/h
Zanieczyszczenie:
Brudna woda demi bez zanieczyszczeń chemicznych z domieszką pyłu szklanego.
Po obróbce z możlwiością zrzutu do kanalizacji lub powtrónego użycia jej w procesie mycia.</t>
  </si>
  <si>
    <t>Cz.6-strumień procesowy 4-ciecz:
Przepływ z urządzenia:
Max:
1)Kurtyny wodne 0,12m3/h
2) Rząpie awaryjne 1,2m3/h
3)Rins Water CBD 2,24m3/h
Średni:
1)Kurtyny wodne  8m3/h
2) Rząpie awaryjne 0m3/h
3) Rins Water CBD 4,8m3/h
Przepływ na oczyszczalnie:
Max:3,56 m3/h
Średni:12,8 m3/h
Średni przepływ dobowy 85,44 m3/doba
Zanieczyszczenie:
Woda demi, śladowe ilości zanieczyszczeń chemicznych.
Metoda oczyszczania:
Brudna woda poddawana anlizie pH i zrzucnana do kanalizacji ogólnej.</t>
  </si>
  <si>
    <t>XXVIII.1</t>
  </si>
  <si>
    <t>XXIX</t>
  </si>
  <si>
    <t>Składająca się z instalacji:
Głównej wody technologicznej 
Podgrzanej wody technologicznej
Wody:
-do układu kotłowni oraz lodowej 
-zdemineralizowanej do procesów wstępnego mycia 
-do nawilży 
Instalacji rurowej w budynku SUW (PCV klejone).
Szafy zasilająco-sterującej.
Okablowania urządzeń w obrębie pomieszczenia SUW</t>
  </si>
  <si>
    <t>XXIX.1</t>
  </si>
  <si>
    <t>XXX</t>
  </si>
  <si>
    <t>XXXI</t>
  </si>
  <si>
    <t>Podstawowe elementy składowe systemu:
Agregaty chłodn. wraz z osprzętem–1kpl.
Pompy obiegowe–1kpl.</t>
  </si>
  <si>
    <t xml:space="preserve">1.System produkcji chłodu WL-1(HVAC) 
Źr. chłodu-5szt. agregatów wody lodowej. Moc chłodnicza każdego: 811kW przy par. czynnika instalacyjnego 5/11°C (glikol etylenowy 35%) oraz temp. powietrza zewn. te=+35°C. Jednostki super wyciszone Lw=94dB(A) oraz z czynnikiem R513A o GWP=573. Agregaty wyposażone w moduły komunikacyjne BACnet, do komunikacji ze sterownikiem głównym systemu WL-1. </t>
  </si>
  <si>
    <t>2.System produkcji chłodu WL-2(TECH1 - 15/22°C) 
Źródło chłodu-3szt. agregatów wody lodowej. Moc chłodnicza każdego agregatu: 1109kW przy parametrach czynnika instalacyjnego 15/22°C (woda) oraz temperaturze powietrza zewnętrznego te=+35°C. Zastosowano jednostki wykonane w wersji specjalnej tj. super wyciszone Lw=94dB(A) oraz z czynnikiem R513A o GWP=573. Agregaty wyposażone w moduły komunikacyjne BACnet, do komunikacji ze sterownikiem głównym systemu WL -2. 
Dodatkowe źródło chłodu-2szt. chłodnic wentylatorowych, każda o mocy 1035kW przy parametrach czynnika instalacyjnego 15/22°C(woda) oraz temp. powietrza zewn. te=+9°C. W warunkach obliczeniowych, dodatkowe źr. pokrywają 70% całk. zapotrzebowania chłodu. Przy temperaturach powietrza zewnętrznego &lt; +9°C, moc tych źródeł będzie odpowiednio większa (możliwe uzyskanie 100% zapotrzebowania chłodu wg bilansu, przy niskich temperaturach zewnętrznych). Wyposażony w moduł kom. BACnet.</t>
  </si>
  <si>
    <t>XXXI.1</t>
  </si>
  <si>
    <t>3.System produkcji chłodu WL-3(TECH2 - 6/12°C) 
Źródło chłodu- 1 szt. agregatu wody lodowej. Moc chłodnicza agregatu: 35kW przy parametrach czynnika instalacyjnego 4/9°C (glikol etylenowy 35%) oraz temperaturze powietrza zewnętrznego te=+35°C. Czynnikiem pośredniczącym w urządzeniu jest R32 o GWP=675. Wyposażony w moduł komunikacyjny BACnet, do komunikacji ze sterownikiem głównym systemu WL-3.</t>
  </si>
  <si>
    <t>XXXII</t>
  </si>
  <si>
    <t>Centrale klimatyzacyjne wentylacji higienicznej: 
1.NWh1 i NWh2 
VN=23350m3/h, ΔPdysp = 380Pa 
VW=10000m3/h, ΔPdysp = 430Pa 
filtry powietrza 
-nawiewanego: M5, F7 i F9 
- wywiewanego: M5
glikolowy wymiennik ciepła n = ~85% 
chłodnica wodna (5/11°C, glikol etylenowy) Qch,max = 337,2kW
nagrzewnica wodna (70/50°C) Qn,max = 288,8kW 
nawilżacz adiabatyczny G = 182,8kg/h (przyrost wilgoci: 0,8 -&gt; 7,4g/kg) 
zabudowane tłumiki hałasu 
automatyka regulacyjna</t>
  </si>
  <si>
    <t xml:space="preserve">2.NWh3 
VN=23350m3/h, ΔPdysp = 380Pa 
VW=21790m3/h, ΔPdysp = 800Pa
filtry powietrza nawiewanego: M5, F7 i F9 
filtry powietrza wywiewanego: M5 
glikolowy wymiennik ciepła n = ~85% 
chłodnica wodna (5/11°C, glikol etylenowy) Qch,max = 337,2kW 
nagrzewnica wodna (70/50°C) Qn,max = 197,2kW
nawilżacz adiabatyczny G = 182,8kg/h (przyrost wilgoci: 0,8 -&gt; 7,4g/kg) 
zabudowane tłumiki hałasu 
automatyka regulacyjna </t>
  </si>
  <si>
    <t>XXXII.1</t>
  </si>
  <si>
    <t xml:space="preserve">Centrale klimatyzacyjne utrzymania mikroklimatu 
1.Strefa 1 - NWs1.1, NWs1.2 i NWs1.3 
VN=31633m3/h, ΔPdysp = 430Pa 
VW=31633m3/h, ΔPdysp = 350Pa 
filtry powietrza nawiewanego: M5 i F9 
filtry powietrza wywiewanego: M5 
komora mieszania o zakresie pracy 0÷100% powietrza świeżego 
chłodnica wodna (5/11°C, glikol etylenowy) Qch,max = 198,4kW (praca w okresie letnim) 
nagrzewnica wodna (70/50°C) Qn,max = 96,31kW (praca w okresie letnim) 
zabudowane tłumiki hałasu 
automatyka regulacyjna </t>
  </si>
  <si>
    <t xml:space="preserve">2.Strefa 2 - NWs2.1, NWs2.2 i NWs2.3 
VN=25966m3/h, ΔPdysp = 430Pa 
VW=25966m3/h, ΔPdysp = 350Pa 
filtry powietrza nawiewanego: M5 i F9 
filtry powietrza wywiewanego: M5 
komora mieszania o zakresie pracy 0÷100% powietrza świeżego 
chłodnica wodna (5/11°C, glikol etylenowy) Qch,max = 143,3kW (praca w okresie letnim) 
nagrzewnica wodna (70/50°C) Qn,max = 70,3kW (praca w okresie letnim) 
zabudowane tłumiki hałasu 
automatyka regulacyjna </t>
  </si>
  <si>
    <t xml:space="preserve">3.Strefa 3 - NWs3.1, NWs3.2 i NWs3.3 
VN=37333m3/h, ΔPdysp = 430Pa 
VW=37333m3/h, ΔPdysp = 350Pa
filtry powietrza nawiewanego: M5 i F9 
filtry powietrza wywiewanego: M5 
komora mieszania o zakresie pracy 0÷100% powietrza świeżego 
chłodnica wodna (5/11°C, glikol etylenowy) Qch,max = 206,0kW (praca w okresie letnim)
nagrzewnica wodna (70/50°C) Qn,max = 101,0kW (praca w okresie letnim) 
zabudowane tłumiki hałasu 
kompletna automatyka regulacyjna </t>
  </si>
  <si>
    <t xml:space="preserve">4.Strefa 4 - NWs4.1, NWs4.2, NWs4.3 i NWs4.4 
VN=31125m3/h, ΔPdysp = 430Pa 
VW=31125m3/h, ΔPdysp = 350Pa 
filtry powietrza nawiewanego: M5 i F9 
filtry powietrza wywiewanego: M5 
komora mieszania o zakresie pracy 0÷100% powietrza świeżego 
chłodnica wodna (5/11°C, glikol etylenowy) Qch,max = 195,2kW (praca w okresie letnim) • nagrzewnica wodna (70/50°C) Qn,max = 94,76kW (praca w okresie letnim) 
zabudowane tłumiki hałasu 
automatyka regulacyjna </t>
  </si>
  <si>
    <t>5.Strefa 5 - NWs5.1 i NWs5.2. 
VN=36000m3/h, ΔPdysp = 430Pa 
VW=36000m3/h, ΔPdysp = 350Pa 
filtry powietrza nawiewanego: M5 i F9 
filtry powietrza wywiewanego: M5 
komora mieszania o zakresie pracy 0÷100% powietrza świeżego 
chłodnica wodna (5/11°C, glikol etylenowy) Qch,max = 198,7kW (praca w okresie letnim) 
nagrzewnica wodna (70/50°C) Qn,max = 97,47kW (praca w okresie letnim) 
zabudowane tłumiki hałasu 
kompletna automatyka regulacyjna</t>
  </si>
  <si>
    <t>NWm1 Centrala wentylacyjna magazynu 
Vn=4500m3 /h, ΔPdysp=350Pa 
filtry powietrza nawiewanego: G4 i F7 
filtry powietrza wywiewanego: M5 
obrotowy wymiennik ciepła n=~88% 
nagrzewnica wodna (70/50°C) Qn,max=9,12kW (praca w okresie zimowym) 
zabudowane tłumiki hałasu 
kompletna automatyka regulacyjna</t>
  </si>
  <si>
    <t>NWrs1 Centrala wentylacyjna rozkroju szkła i magazynu pierwotnego 
Vn=3700m3 /h, ΔPdysp=350Pa 
filtry powietrza nawiewanego: G4 i F7 
filtry powietrza wywiewanego: M5 
obrotowy wymiennik ciepła n=~92% ·nagrzewnica wodna (70/50°C) Qn,max=7,37kW (praca w okresie zimowym) 
chłodnica freonowa (czynnik R35) Qch,max=26,52kW (praca w okresie letnim) 
zabudowane tłumiki hałasu 
kompletna automatyka regulacyjna</t>
  </si>
  <si>
    <t>Wentylatory:
-dachowe-12 szt.
- promieniowe -2 szt.
Montaż–1kpl.
Nr systemu/wentylatora2.Parametry techniczne3.Punkt pracy
Wt01, wentylator dachowy 2.Vp=1035m3/h,3.Pp=750Pa
Wt02, wentylator dachowy 2.Vp=3000m3/h,3.Pp=800Pa
Wt03, wentylator dachowy 2.Vp=180m3/h,3.Pp=750Pa
Wt04, wentylator dachowy 2.Vp=500m3/h,3.Pp=1015Pa
Wt05, wentylator dachowy 2.Vp=1260m3/h,3.Pp=400Pa
Wt06, wentylator dachowy 2.Vp=3000m3/h,3.Pp=960Pa
Wt07, wentylator dachowy 2.Vp=3000m3/h,3.Pp=960Pa
Wt08, wentylator dachowy 2.Vp=835m3/h,3.Pp=750Pa
Wt09, wentylator dachowy 2.Vp=1000m3/h,3.Pp=800Pa
Wt10, wentylator dachowy 2.Vp=4050m3/h,3.Pp=960Pa
Wt11, wentylator dachowy 2.Vp=640m3/h,3.Pp=850Pa
Wt12, wentylator promieniowy 2.Vp=1300m3/h,3.Pp=8800Pa
Wt13, 2.Vp=700m3/h,3.Pp=8800Pa
Wx01, 2.Vp=10570m3/h,3.Pp=800Pa</t>
  </si>
  <si>
    <t>XXXIII</t>
  </si>
  <si>
    <t>XXXIII.1</t>
  </si>
  <si>
    <t>Podstawowe elementy składowe:
Centrale wentylacyjne - 1kpl
Wentylatory i turbowenty - 1kpl
Sterowanie i okablowanie - 1kpl
Montaż–1kpl.</t>
  </si>
  <si>
    <t>Centrala wentylacyjna NSH1WSH1 – wentylacja pomieszczeń części socjalnej
VN=7125m3 /h, ΔPdysp ~500Pa 
VW=5090m3 /h, ΔPdysp ~500Pa 
filtr powietrza nawiewanego wstępny – klasa filtra Coarse 65% (G4) 
filtr powietrza nawiewanego dokładny – klasa filtra ePM1 50% (F7) 
filtr powietrza wywiewanego średnio dokładny - klasa filtra ePM10 60% (M5) 
obrotowy wymiennik ciepła 
nagrzewnica wodna - czynnik glikol etylenowy (65/45°C) Qn=28,7kW 
kompletna automatyka regulacyjna</t>
  </si>
  <si>
    <t>Centrala wentylacyjna NSH2WSH2:
VN=2675m3 /h, ΔPdysp ~400Pa 
VW=2150m3 /h, ΔPdysp ~400Pa 
filtr powietrza nawiewanego wstępny – klasa filtra Coarse 65% (G4) 
filtr powietrza nawiewanego dokładny – klasa filtra ePM1 50% (F7) 
filtr powietrza wywiewanego średnio dokładny - klasa filtra ePM10 60% (M5)
przeciwprądowy wymiennik ciepła 
nagrzewnica wodna - czynnik glikol etylenowy (65/45°C) Qn=20,48kW 
kompletna automatyka regulacyjna</t>
  </si>
  <si>
    <t>Centrala wentylacyjna NSH3WSH3:
VN=1645m3 /h, ΔPdysp ~300Pa 
VW=1645m3 /h, ΔPdysp ~300Pa 
filtr powietrza nawiewanego wstępny – klasa filtra Coarse 65% (G4) 
filtr powietrza nawiewanego dokładny – klasa filtra ePM1 50% (F7) 
filtr powietrza wywiewanego średnio dokładny - klasa filtra ePM10 60% (M5)
obrotowy wymiennik ciepła 
nagrzewnica wodna - czynnik glikol etylenowy (65/45°C) Qn=3,22kW
kompletna automatyka regulacyjna</t>
  </si>
  <si>
    <t>Wentylacja na potrzeby dygestoriów w pomieszczeniu Q&amp;A NSH6WSH6:
VN=2500m3 /h, ΔPdysp ~250Pa 
VW=2500m3 /h, ΔPdysp ~450Pa 
filtr powietrza nawiewanego wstępny – klasa filtra Coarse 65% (G4) 
filtr powietrza nawiewanego dokładny – klasa filtra ePM1 50% (F7) 
filtr powietrza wywiewanego średnio dokładny - klasa filtra ePM10 60% (M5)
przeciwprądowy wymiennik ciepła 
chłodnica freonowa kanałowa Qch=6,43kW 
nagrzewnica elektryczna kanałowa Qn=15,74kW 
kompletna automatyka regulacyjna</t>
  </si>
  <si>
    <t>Wentylacja pomieszczeń aneksu technologicznego NAH1WAH1:
VN=17940m3 /h, ΔPdysp ~500Pa 
VW=9650m3 /h, ΔPdysp ~500Pa 
filtr powietrza nawiewanego wstępny – klasa filtra Coarse 65% (G4) 
filtr powietrza nawiewanego dokładny – klasa filtra ePM1 50% (F7) 
filtr powietrza wywiewanego średnio dokładny - klasa filtra ePM10 60% (M5) 
glikolowy wymiennik ciepła 
nagrzewnica wodna - czynnik glikol etylenowy (70/50°C) Qn=145,5kW
kompletna automatyka regulacyjna</t>
  </si>
  <si>
    <t>XXXIV</t>
  </si>
  <si>
    <t>Podstawowe elementy składowe:
Klimatyzacja freonowa w hali produkcyjnej–1 kpl.:
Klimatyzacja freonowa w budynku aneksu technologicznego:
Klimatyzator kasetonowy monosplit-11 szt.
Klimatyzator ścienny monosplit-6 szt.
Agregat – 3 szt.</t>
  </si>
  <si>
    <t>XXXIV.1</t>
  </si>
  <si>
    <t>XXXV</t>
  </si>
  <si>
    <t>XXXV.1</t>
  </si>
  <si>
    <t>Podstawowe elementy składowe:
Sprężarki-3szt.  
Osuszacze-2szt.  
Filtry-5szt. 
Sterownik-1szt.  
Zbiornik sprężonego powietrza o pojemności 5m3-1 szt.
Montaż-1kpl.</t>
  </si>
  <si>
    <t xml:space="preserve">Agregat prądotwórczy w obudowie wyciszonej przystosowany do pracy ciągłej i awaryjnej po zaniku zasilania podstawowego. 
Min. parametry techn.:
Napięcie wyj. 400/230V, 50Hz.
Moc awaryjna 275kVA (220kW). 
Moc ciągła 250kVA (200kW). 
Stabilność napięcia: 0,5%.
Tolerancja częstotl. 0,25%. 
Prąd ciągły 360A.
Wyposażony w zbiornik o pojemności 650l zainstalowany w ramie agregatu. 
Czas pracy przy znamionowym obciążeniu 10-12h. 
Posiadający znak CE.
Wyposażony w panel kontroli ze sterowaniem mikroprocesorowym. </t>
  </si>
  <si>
    <t>Sieć LAN:routery,przełączniki,infrastruktura aktywna,okablowanie miedziane oraz światłowodowe. 
Min. parametry techniczne:
4xprzełączniki DC (Data Serwer) z serii Nexus 48x1/10/25G; 6x40/100G
2xprzełącznik COR 2x48 port 1/10/25G SFP;4x40/100G
2xrouter brzegowy do agregacji łączy internetowych 200M(Aggr,400M)
2xFirewall wraz z oprogramowaniem do antyvirus oraz filtrowaniem URL
Zestaw przełączników LAN 48 port PoE lub 24port PoE
Klaster kontrolerów sieci WiFi
46szt. punktów dostępowych sieci WiFi 6</t>
  </si>
  <si>
    <t>Barierki stalowe wys. 1,1 m</t>
  </si>
  <si>
    <t>Wylewka betonowa na stropach z płyt kanałowych w częściach socjalnych, biurowych i pomieszczeniach technicznych - jastrych cementowy 6 cm wraz ze zbrojeniem</t>
  </si>
  <si>
    <t>Wyłaz dachowy 90x90cm</t>
  </si>
  <si>
    <t>Sufity podwieszane 60x60 do pom. mokrych</t>
  </si>
  <si>
    <t>Ścianka G-K zwykła</t>
  </si>
  <si>
    <t>Ścianka G-K EI30</t>
  </si>
  <si>
    <t>Urządzenia: podgrzewacze wody i zasobniki</t>
  </si>
  <si>
    <t>Urządzenia: hydranty</t>
  </si>
  <si>
    <t>zawory spłukujące do pisuaru</t>
  </si>
  <si>
    <t>zlewozmywaki 1 -komorowe z ociekaczem</t>
  </si>
  <si>
    <t>Urządzenia: pompy cyrkulacyjne</t>
  </si>
  <si>
    <t>Urządzenia: wodomierze</t>
  </si>
  <si>
    <t>Zabezpieczenia ppoż.</t>
  </si>
  <si>
    <t>Osprzęt: dystrybucja powietrza</t>
  </si>
  <si>
    <t>Urządzenia: wentylatory i turbowenty</t>
  </si>
  <si>
    <t>Wywiewniki 600x600 mm</t>
  </si>
  <si>
    <t>Wywiewniki 1000x100 mm</t>
  </si>
  <si>
    <t>Osprzęt: elementy dachowe i ścienne</t>
  </si>
  <si>
    <t>Osprzęt: przepustnice i regulatory przepływu</t>
  </si>
  <si>
    <t>Urządzenia: centrale wentylacyjne</t>
  </si>
  <si>
    <t xml:space="preserve">Rozdzielnica hydroforowni </t>
  </si>
  <si>
    <t>Zasilanie rozdzielnicy hydroforowni</t>
  </si>
  <si>
    <t>I.29</t>
  </si>
  <si>
    <t xml:space="preserve">Detekcja gazów,kable zasilające urządzenia technologiczne z kaset szynoprzewodów oraz instalacja fotowoltaiczna na dachu SolarEdge </t>
  </si>
  <si>
    <t xml:space="preserve">Instalacja IT: KD + RCP (kontrola dostępu i system rejestracji czasu pracy) hala produkcyjna z magazynem, aneks technologiczny, część socjalna </t>
  </si>
  <si>
    <t xml:space="preserve">Instalacja IT: instalacja LAN (lokalna sieć komputerowa) - hala produkcyjna z magazynem, aneks technologiczny, część socjalna </t>
  </si>
  <si>
    <t>Adapter 45x45 2xRJ45 (wypukły kątowy)</t>
  </si>
  <si>
    <t xml:space="preserve">Instalacja IT: Wi-Fi - hala produkcyjna z magazynem, aneks technologiczny, część socjalna </t>
  </si>
  <si>
    <t>Instalacja IT: CCTV - hala produkcyjna z magazynem, aneks technologiczny, część socjalna</t>
  </si>
  <si>
    <t xml:space="preserve"> Instalacja IT: SSP (system sygnalizacji pożaru) - hala produkcyjna z magazynem, aneks technologiczny, część socjalna </t>
  </si>
  <si>
    <t>Podstawowe parametry:
-główna pętla wody technologicznej P1–przewodność wody 18 MΩ
-pętla podgrzanej wody technologicznej P2–przew. wody 18 MΩ
-pętla wody do układu nawilżania, kotłowni oraz wody lodowej P3
-pętla wody zmiękczonej do procesów wstępnego mycia P4</t>
  </si>
  <si>
    <t>Min. wydajność 8 m3/h, uzyskiwana z pojedynczego ciągu technologicznego. W przypadku zwiększonego zapotrzebowania na wodę oczyszczoną powinna istnieć możliwość załączenia drugiego ciągu i produkowanie diluatu przez dwa moduły EDI w ilości 16m3/h.</t>
  </si>
  <si>
    <t>Podstawowe elementy składowe:
Pompy obiegowe–1kpl.
Stacja uzupełnienia zładu–1kpl.
Układ stablizacji ciśnienia (naczynia wzbiorcze)–1kpl.
Źródło ciepła (kotły)–1kpl.
Na potrzeby centralnego ogrzewania, ciepłej wody użytkowej oraz technologii przewidziano kaskadę kotłów złożoną z 5 kotłów kondensacyjnych stojących z zamkniętą komorą spalania o max. mocy Q=500kW każdy. 
Parametry obliczeniowe instal. c.o.:tz/tp=70/50oC zmienne w funkcji temperatury zewnętrznej dla okresu zimowego, p=0,25MPa.
Wyposażone w zabezpieczenia instalacji c.o., systemu zamkniętego
Regulacja pracy kotłów i pomp centralnym sterownikiem na wyposażeniu kotłów
Uzupełnianie zładu c.o. – automatyczne wodą uzdatnioną
Odprowadzenie spalin dwoma kaskadowymi systemami spalinowo-powietrznymi o średnicy DN150/200 / 300/400 i DN150/200 / 350/450.</t>
  </si>
  <si>
    <t>Szczegółowe parametry:
-kl.czystości 1.1.0 zgodnie z ISO 8573-1:2010 (cząstki stałe/wilgotność/zaolejenie)
-ujednolicone,ciśnienie powietrza przy każdym odbiorniku min. 6,5bar
Zapotrzebowanie całościowe dla hali produkcyjnej: Gśr = 26,0m3/min;Gmax = 44,7m3/min.
Min. wyposażenie sprężarkowni: układ sprężarek,osuszacz powietrza,zbiornik wyrównawczy,filtracja powietrza. 
Wymagane: 
-sprężarki bezolejowe
-odzysk ciepła ze sprężarek
Automatyzacja oraz monitoring parametrów pracy,komunikacja z systemem BMS.</t>
  </si>
  <si>
    <t xml:space="preserve">Klapa oddymiająco wentylacyjna 120x120cm  wraz z systemem oddymiania klatki schodowej </t>
  </si>
  <si>
    <t>Trafostacja izolacja + tynk</t>
  </si>
  <si>
    <t>Malowanie konstrukcji żelbetowej farbą antypylącą -hala, aneks</t>
  </si>
  <si>
    <t xml:space="preserve">Instalacja sprężonego powietrza–1 kpl.:
Wykonana z rurociągów aluminiowych, łączonych przez zaciskanie. Łączna długość 2204mb. Podłączenie instal. do maszyn za pomocą szybkozłączek (111szt.), i /ub zaworów odcinających (194 szt.). 
Wykonanie instalacji wentylacyjnej w pomieszczeniu sprężarkowni wraz z żaluzjami ściennymi oraz przepustnicami o wymiarach 1200x2000mmm i kanałami z blachy stalowej, ocynkowanej.
</t>
  </si>
  <si>
    <t>Agregat prądotwórczy - środek trwały</t>
  </si>
  <si>
    <t>Kompletna instalacja fotowoltaiki - środek trwały</t>
  </si>
  <si>
    <t>I.1.9</t>
  </si>
  <si>
    <t>I.1.10</t>
  </si>
  <si>
    <t>I.3.1</t>
  </si>
  <si>
    <t>I.3.2</t>
  </si>
  <si>
    <t>I.3.3</t>
  </si>
  <si>
    <t>I.3.4</t>
  </si>
  <si>
    <t>I.3.5</t>
  </si>
  <si>
    <t>I.3.6</t>
  </si>
  <si>
    <t>I.3.7</t>
  </si>
  <si>
    <t>I.3.8</t>
  </si>
  <si>
    <t>I.3.9</t>
  </si>
  <si>
    <t>I.3.10</t>
  </si>
  <si>
    <t>I.3.11</t>
  </si>
  <si>
    <t>I.3.12</t>
  </si>
  <si>
    <t>I.3.13</t>
  </si>
  <si>
    <t>I.3.14</t>
  </si>
  <si>
    <t>I.4.1</t>
  </si>
  <si>
    <t>I.4.2</t>
  </si>
  <si>
    <t>I.4.3</t>
  </si>
  <si>
    <t>I.4.4</t>
  </si>
  <si>
    <t>I.4.5</t>
  </si>
  <si>
    <t>I.4.6</t>
  </si>
  <si>
    <t>I.4.7</t>
  </si>
  <si>
    <t>I.4.8</t>
  </si>
  <si>
    <t>I.4.9</t>
  </si>
  <si>
    <t>I.4.10</t>
  </si>
  <si>
    <t>I.4.11</t>
  </si>
  <si>
    <t>I.5.1</t>
  </si>
  <si>
    <t>I.5.2</t>
  </si>
  <si>
    <t>I.5.3</t>
  </si>
  <si>
    <t>I.5.4</t>
  </si>
  <si>
    <t>I.5.5</t>
  </si>
  <si>
    <t>I.5.6</t>
  </si>
  <si>
    <t>I.6.1</t>
  </si>
  <si>
    <t>I.6.2</t>
  </si>
  <si>
    <t>I.6.3</t>
  </si>
  <si>
    <t>I.6.4</t>
  </si>
  <si>
    <t>I.6.5</t>
  </si>
  <si>
    <t>I.7.1</t>
  </si>
  <si>
    <t>I.7.2</t>
  </si>
  <si>
    <t>I.7.3</t>
  </si>
  <si>
    <t>I.7.4</t>
  </si>
  <si>
    <t>I.7.5</t>
  </si>
  <si>
    <t>I.7.6</t>
  </si>
  <si>
    <t>I.7.7</t>
  </si>
  <si>
    <t>I.7.8</t>
  </si>
  <si>
    <t>I.7.9</t>
  </si>
  <si>
    <t>I.7.10</t>
  </si>
  <si>
    <t>I.7.11</t>
  </si>
  <si>
    <t>I.7.12</t>
  </si>
  <si>
    <t>I.7.13</t>
  </si>
  <si>
    <t>I.7.14</t>
  </si>
  <si>
    <t>I.7.15</t>
  </si>
  <si>
    <t>I.7.16</t>
  </si>
  <si>
    <t>I.7.17</t>
  </si>
  <si>
    <t>I.7.18</t>
  </si>
  <si>
    <t>I.7.19</t>
  </si>
  <si>
    <t>I.7.20</t>
  </si>
  <si>
    <t>I.7.21</t>
  </si>
  <si>
    <t>I.7.22</t>
  </si>
  <si>
    <t>I.7.23</t>
  </si>
  <si>
    <t>I.7.24</t>
  </si>
  <si>
    <t>I.7.25</t>
  </si>
  <si>
    <t>I.7.26</t>
  </si>
  <si>
    <t>I.7.27</t>
  </si>
  <si>
    <t>I.7.28</t>
  </si>
  <si>
    <t>I.7.29</t>
  </si>
  <si>
    <t>I.7.30</t>
  </si>
  <si>
    <t>I.7.31</t>
  </si>
  <si>
    <t>I.7.32</t>
  </si>
  <si>
    <t>I.7.33</t>
  </si>
  <si>
    <t>I.7.34</t>
  </si>
  <si>
    <t>I.7.35</t>
  </si>
  <si>
    <t>I.7.36</t>
  </si>
  <si>
    <t>I.7.37</t>
  </si>
  <si>
    <t>I.7.38</t>
  </si>
  <si>
    <t>I.7.39</t>
  </si>
  <si>
    <t>I.7.40</t>
  </si>
  <si>
    <t>I.7.41</t>
  </si>
  <si>
    <t>I.7.42</t>
  </si>
  <si>
    <t>I.7.43</t>
  </si>
  <si>
    <t>I.7.44</t>
  </si>
  <si>
    <t>I.7.45</t>
  </si>
  <si>
    <t>I.7.46</t>
  </si>
  <si>
    <t>I.7.47</t>
  </si>
  <si>
    <t>I.7.48</t>
  </si>
  <si>
    <t>I.7.49</t>
  </si>
  <si>
    <t>I.7.50</t>
  </si>
  <si>
    <t>I.7.51</t>
  </si>
  <si>
    <t>I.7.52</t>
  </si>
  <si>
    <t>I.7.53</t>
  </si>
  <si>
    <t>I.7.54</t>
  </si>
  <si>
    <t>I.7.55</t>
  </si>
  <si>
    <t>I.7.56</t>
  </si>
  <si>
    <t>I.7.57</t>
  </si>
  <si>
    <t>I.7.58</t>
  </si>
  <si>
    <t>I.7.59</t>
  </si>
  <si>
    <t>I.7.60</t>
  </si>
  <si>
    <t>I.7.61</t>
  </si>
  <si>
    <t>I.7.62</t>
  </si>
  <si>
    <t>I.7.63</t>
  </si>
  <si>
    <t>I.7.64</t>
  </si>
  <si>
    <t>I.7.65</t>
  </si>
  <si>
    <t>I.7.66</t>
  </si>
  <si>
    <t>I.7.67</t>
  </si>
  <si>
    <t>I.7.68</t>
  </si>
  <si>
    <t>I.7.69</t>
  </si>
  <si>
    <t>I.7.70</t>
  </si>
  <si>
    <t>I.7.71</t>
  </si>
  <si>
    <t>I.7.72</t>
  </si>
  <si>
    <t>I.7.73</t>
  </si>
  <si>
    <t>I.7.74</t>
  </si>
  <si>
    <t>I.7.75</t>
  </si>
  <si>
    <t>I.7.76</t>
  </si>
  <si>
    <t>I.7.77</t>
  </si>
  <si>
    <t>I.7.78</t>
  </si>
  <si>
    <t>I.7.79</t>
  </si>
  <si>
    <t>I.7.80</t>
  </si>
  <si>
    <t>I.8.1</t>
  </si>
  <si>
    <t>I.8.2</t>
  </si>
  <si>
    <t>I.8.3</t>
  </si>
  <si>
    <t>I.8.4</t>
  </si>
  <si>
    <t>I.8.5</t>
  </si>
  <si>
    <t>I.8.6</t>
  </si>
  <si>
    <t>I.8.7</t>
  </si>
  <si>
    <t>I.8.8</t>
  </si>
  <si>
    <t>I.8.9</t>
  </si>
  <si>
    <t>I.8.10</t>
  </si>
  <si>
    <t>I.8.11</t>
  </si>
  <si>
    <t>I.8.12</t>
  </si>
  <si>
    <t>I.8.13</t>
  </si>
  <si>
    <t>I.8.14</t>
  </si>
  <si>
    <t>I.8.15</t>
  </si>
  <si>
    <t>I.8.16</t>
  </si>
  <si>
    <t>I.8.17</t>
  </si>
  <si>
    <t>I.8.18</t>
  </si>
  <si>
    <t>I.8.19</t>
  </si>
  <si>
    <t>I.8.20</t>
  </si>
  <si>
    <t>I.8.21</t>
  </si>
  <si>
    <t>I.8.22</t>
  </si>
  <si>
    <t>I.8.23</t>
  </si>
  <si>
    <t>I.8.24</t>
  </si>
  <si>
    <t>I.8.25</t>
  </si>
  <si>
    <t>I.9.1</t>
  </si>
  <si>
    <t>I.9.2</t>
  </si>
  <si>
    <t>I.9.3</t>
  </si>
  <si>
    <t>I.9.4</t>
  </si>
  <si>
    <t>I.9.5</t>
  </si>
  <si>
    <t>I.9.6</t>
  </si>
  <si>
    <t>I.9.7</t>
  </si>
  <si>
    <t>I.9.8</t>
  </si>
  <si>
    <t>I.9.9</t>
  </si>
  <si>
    <t>I.9.10</t>
  </si>
  <si>
    <t>I.9.11</t>
  </si>
  <si>
    <t>I.9.12</t>
  </si>
  <si>
    <t>I.9.13</t>
  </si>
  <si>
    <t>I.9.14</t>
  </si>
  <si>
    <t>I.10.1</t>
  </si>
  <si>
    <t>I.10.2</t>
  </si>
  <si>
    <t>I.10.3</t>
  </si>
  <si>
    <t>I.10.4</t>
  </si>
  <si>
    <t>I.10.5</t>
  </si>
  <si>
    <t>I.10.6</t>
  </si>
  <si>
    <t>I.10.7</t>
  </si>
  <si>
    <t>I.10.8</t>
  </si>
  <si>
    <t>I.10.9</t>
  </si>
  <si>
    <t>I.10.10</t>
  </si>
  <si>
    <t>I.10.11</t>
  </si>
  <si>
    <t>I.10.12</t>
  </si>
  <si>
    <t>I.11.1</t>
  </si>
  <si>
    <t>I.11.2</t>
  </si>
  <si>
    <t>I.11.3</t>
  </si>
  <si>
    <t>I.11.4</t>
  </si>
  <si>
    <t>I.11.5</t>
  </si>
  <si>
    <t>I.11.6</t>
  </si>
  <si>
    <t>I.11.7</t>
  </si>
  <si>
    <t>I.11.8</t>
  </si>
  <si>
    <t>I.11.9</t>
  </si>
  <si>
    <t>I.11.10</t>
  </si>
  <si>
    <t>I.11.11</t>
  </si>
  <si>
    <t>I.11.12</t>
  </si>
  <si>
    <t>I.11.13</t>
  </si>
  <si>
    <t>I.11.14</t>
  </si>
  <si>
    <t>I.11.15</t>
  </si>
  <si>
    <t>I.11.16</t>
  </si>
  <si>
    <t>I.11.17</t>
  </si>
  <si>
    <t>I.11.18</t>
  </si>
  <si>
    <t>I.11.19</t>
  </si>
  <si>
    <t>I.11.20</t>
  </si>
  <si>
    <t>I.11.21</t>
  </si>
  <si>
    <t>I.11.22</t>
  </si>
  <si>
    <t>I.11.23</t>
  </si>
  <si>
    <t>I.11.24</t>
  </si>
  <si>
    <t>I.11.25</t>
  </si>
  <si>
    <t>I.11.26</t>
  </si>
  <si>
    <t>I.11.27</t>
  </si>
  <si>
    <t>I.12.1</t>
  </si>
  <si>
    <t>I.12.2</t>
  </si>
  <si>
    <t>I.13.1</t>
  </si>
  <si>
    <t>I.13.1.1</t>
  </si>
  <si>
    <t>I.13.1.1.1</t>
  </si>
  <si>
    <t>I.13.1.1.2</t>
  </si>
  <si>
    <t>I.13.1.1.3</t>
  </si>
  <si>
    <t>I.13.1.1.4</t>
  </si>
  <si>
    <t>I.13.1.1.5</t>
  </si>
  <si>
    <t>I.13.1.1.6</t>
  </si>
  <si>
    <t>I.13.1.1.7</t>
  </si>
  <si>
    <t>I.13.1.1.8</t>
  </si>
  <si>
    <t>I.13.1.1.9</t>
  </si>
  <si>
    <t>I.13.1.1.10</t>
  </si>
  <si>
    <t>I.13.1.1.11</t>
  </si>
  <si>
    <t>I.13.1.1.12</t>
  </si>
  <si>
    <t>I.13.1.1.13</t>
  </si>
  <si>
    <t>I.13.1.1.14</t>
  </si>
  <si>
    <t>I.13.1.1.15</t>
  </si>
  <si>
    <t>I.13.1.1.16</t>
  </si>
  <si>
    <t>I.13.1.1.17</t>
  </si>
  <si>
    <t>I.13.1.1.18</t>
  </si>
  <si>
    <t>I.13.1.1.19</t>
  </si>
  <si>
    <t>I.13.1.1.20</t>
  </si>
  <si>
    <t>I.13.1.1.21</t>
  </si>
  <si>
    <t>I.13.1.1.22</t>
  </si>
  <si>
    <t>I.13.1.1.23</t>
  </si>
  <si>
    <t>I.13.1.1.24</t>
  </si>
  <si>
    <t>I.13.1.1.25</t>
  </si>
  <si>
    <t>I.13.1.1.26</t>
  </si>
  <si>
    <t>I.13.1.1.27</t>
  </si>
  <si>
    <t>I.13.1.1.28</t>
  </si>
  <si>
    <t>I.13.1.1.29</t>
  </si>
  <si>
    <t>I.13.1.2</t>
  </si>
  <si>
    <t>I.13.1.2.1</t>
  </si>
  <si>
    <t>I.13.1.2.2</t>
  </si>
  <si>
    <t>I.13.1.2.3</t>
  </si>
  <si>
    <t>I.13.1.2.4</t>
  </si>
  <si>
    <t>I.13.1.2.5</t>
  </si>
  <si>
    <t>I.13.1.2.6</t>
  </si>
  <si>
    <t>I.13.1.2.7</t>
  </si>
  <si>
    <t>I.13.1.2.8</t>
  </si>
  <si>
    <t>I.13.1.2.9</t>
  </si>
  <si>
    <t>I.13.1.2.10</t>
  </si>
  <si>
    <t>I.13.1.2.11</t>
  </si>
  <si>
    <t>I.13.1.2.12</t>
  </si>
  <si>
    <t>I.13.1.2.13</t>
  </si>
  <si>
    <t>I.13.1.2.14</t>
  </si>
  <si>
    <t>I.13.1.2.15</t>
  </si>
  <si>
    <t>I.13.1.2.16</t>
  </si>
  <si>
    <t>I.13.1.2.17</t>
  </si>
  <si>
    <t>I.13.1.2.18</t>
  </si>
  <si>
    <t>I.13.1.2.19</t>
  </si>
  <si>
    <t>I.13.1.2.20</t>
  </si>
  <si>
    <t>I.13.1.2.21</t>
  </si>
  <si>
    <t>I.13.1.2.22</t>
  </si>
  <si>
    <t>I.13.1.2.23</t>
  </si>
  <si>
    <t>I.13.1.2.24</t>
  </si>
  <si>
    <t>I.13.1.2.25</t>
  </si>
  <si>
    <t>I.13.1.2.26</t>
  </si>
  <si>
    <t>I.13.1.2.27</t>
  </si>
  <si>
    <t>I.13.1.2.28</t>
  </si>
  <si>
    <t>I.13.1.2.29</t>
  </si>
  <si>
    <t>I.13.1.2.30</t>
  </si>
  <si>
    <t>I.13.1.2.31</t>
  </si>
  <si>
    <t>I.13.1.2.32</t>
  </si>
  <si>
    <t>I.13.1.3</t>
  </si>
  <si>
    <t>I.13.1.3.1</t>
  </si>
  <si>
    <t>I.13.1.3.2</t>
  </si>
  <si>
    <t>I.13.1.3.3</t>
  </si>
  <si>
    <t>I.13.1.3.4</t>
  </si>
  <si>
    <t>I.13.1.3.5</t>
  </si>
  <si>
    <t>I.13.1.3.6</t>
  </si>
  <si>
    <t>I.13.1.3.7</t>
  </si>
  <si>
    <t>I.13.1.3.8</t>
  </si>
  <si>
    <t>I.13.1.3.9</t>
  </si>
  <si>
    <t>I.13.1.3.10</t>
  </si>
  <si>
    <t>I.13.1.3.11</t>
  </si>
  <si>
    <t>I.13.1.3.12</t>
  </si>
  <si>
    <t>I.13.1.3.13</t>
  </si>
  <si>
    <t>I.13.1.3.14</t>
  </si>
  <si>
    <t>I.13.1.3.15</t>
  </si>
  <si>
    <t>I.13.1.3.16</t>
  </si>
  <si>
    <t>I.13.1.3.17</t>
  </si>
  <si>
    <t>I.13.1.3.18</t>
  </si>
  <si>
    <t>I.13.1.3.19</t>
  </si>
  <si>
    <t>I.13.1.3.20</t>
  </si>
  <si>
    <t>I.13.1.3.21</t>
  </si>
  <si>
    <t>I.13.1.3.22</t>
  </si>
  <si>
    <t>I.13.1.3.23</t>
  </si>
  <si>
    <t>I.13.1.3.24</t>
  </si>
  <si>
    <t>I.13.1.3.25</t>
  </si>
  <si>
    <t>I.13.1.3.26</t>
  </si>
  <si>
    <t>I.13.1.3.27</t>
  </si>
  <si>
    <t>I.13.1.3.28</t>
  </si>
  <si>
    <t>I.13.1.3.29</t>
  </si>
  <si>
    <t>I.13.1.3.30</t>
  </si>
  <si>
    <t>I.13.1.3.31</t>
  </si>
  <si>
    <t>I.13.1.3.32</t>
  </si>
  <si>
    <t>I.13.1.3.33</t>
  </si>
  <si>
    <t>I.13.1.3.34</t>
  </si>
  <si>
    <t>I.13.2</t>
  </si>
  <si>
    <t>I.13.2.1</t>
  </si>
  <si>
    <t>I.13.2.1.1</t>
  </si>
  <si>
    <t>I.13.2.1.2</t>
  </si>
  <si>
    <t>I.13.2.1.3</t>
  </si>
  <si>
    <t>I.13.2.1.4</t>
  </si>
  <si>
    <t>I.13.2.1.5</t>
  </si>
  <si>
    <t>I.13.2.1.6</t>
  </si>
  <si>
    <t>I.13.2.1.7</t>
  </si>
  <si>
    <t>I.13.2.1.8</t>
  </si>
  <si>
    <t>I.13.2.1.9</t>
  </si>
  <si>
    <t>I.13.2.1.10</t>
  </si>
  <si>
    <t>I.13.2.1.11</t>
  </si>
  <si>
    <t>I.13.2.1.12</t>
  </si>
  <si>
    <t>I.13.2.1.13</t>
  </si>
  <si>
    <t>I.13.2.1.14</t>
  </si>
  <si>
    <t>I.13.2.1.15</t>
  </si>
  <si>
    <t>I.13.2.1.16</t>
  </si>
  <si>
    <t>I.13.2.1.17</t>
  </si>
  <si>
    <t>I.13.2.1.18</t>
  </si>
  <si>
    <t>I.13.2.1.19</t>
  </si>
  <si>
    <t>I.13.2.1.20</t>
  </si>
  <si>
    <t>I.13.2.1.21</t>
  </si>
  <si>
    <t>I.13.2.1.22</t>
  </si>
  <si>
    <t>I.13.2.1.23</t>
  </si>
  <si>
    <t>I.13.2.1.24</t>
  </si>
  <si>
    <t>I.13.2.1.25</t>
  </si>
  <si>
    <t>I.13.2.2</t>
  </si>
  <si>
    <t>I.13.2.2.1</t>
  </si>
  <si>
    <t>I.13.2.2.2</t>
  </si>
  <si>
    <t>I.13.2.2.3</t>
  </si>
  <si>
    <t>I.13.2.2.4</t>
  </si>
  <si>
    <t>I.13.2.2.5</t>
  </si>
  <si>
    <t>I.13.2.2.6</t>
  </si>
  <si>
    <t>I.13.2.2.7</t>
  </si>
  <si>
    <t>I.13.2.2.8</t>
  </si>
  <si>
    <t>I.13.2.2.9</t>
  </si>
  <si>
    <t>I.13.2.2.10</t>
  </si>
  <si>
    <t>I.13.2.2.11</t>
  </si>
  <si>
    <t>I.13.2.2.12</t>
  </si>
  <si>
    <t>I.13.2.3</t>
  </si>
  <si>
    <t>I.13.2.3.1</t>
  </si>
  <si>
    <t>I.13.2.3.2</t>
  </si>
  <si>
    <t>I.13.2.3.3</t>
  </si>
  <si>
    <t>I.13.2.3.4</t>
  </si>
  <si>
    <t>I.13.2.3.5</t>
  </si>
  <si>
    <t>I.13.2.3.6</t>
  </si>
  <si>
    <t>I.13.2.3.7</t>
  </si>
  <si>
    <t>I.13.2.3.8</t>
  </si>
  <si>
    <t>I.13.2.3.9</t>
  </si>
  <si>
    <t>I.13.3</t>
  </si>
  <si>
    <t>I.13.3.1</t>
  </si>
  <si>
    <t>I.13.3.2</t>
  </si>
  <si>
    <t>I.13.3.3</t>
  </si>
  <si>
    <t>I.13.3.4</t>
  </si>
  <si>
    <t>I.13.3.5</t>
  </si>
  <si>
    <t>I.13.3.6</t>
  </si>
  <si>
    <t>I.13.3.7</t>
  </si>
  <si>
    <t>I.13.3.8</t>
  </si>
  <si>
    <t>I.13.3.9</t>
  </si>
  <si>
    <t>I.13.3.10</t>
  </si>
  <si>
    <t>I.13.3.11</t>
  </si>
  <si>
    <t>I.13.3.12</t>
  </si>
  <si>
    <t>I.13.3.13</t>
  </si>
  <si>
    <t>I.13.4</t>
  </si>
  <si>
    <t>I.13.4.1</t>
  </si>
  <si>
    <t>I.13.4.2</t>
  </si>
  <si>
    <t>I.13.4.3</t>
  </si>
  <si>
    <t>I.13.4.4</t>
  </si>
  <si>
    <t>I.13.4.5</t>
  </si>
  <si>
    <t>I.13.4.6</t>
  </si>
  <si>
    <t>I.13.4.7</t>
  </si>
  <si>
    <t>I.13.4.8</t>
  </si>
  <si>
    <t>I.13.4.9</t>
  </si>
  <si>
    <t>I.13.4.10</t>
  </si>
  <si>
    <t>I.14.1</t>
  </si>
  <si>
    <t>I.14.2</t>
  </si>
  <si>
    <t>I.14.3</t>
  </si>
  <si>
    <t xml:space="preserve">Sprężarkownia - środek trwały </t>
  </si>
  <si>
    <t xml:space="preserve">Centrale wentylacyjne (aneks technologiczny) - środek trwały </t>
  </si>
  <si>
    <t xml:space="preserve">Centrale wentylacyjne (hala produkcyjna) - środek trwały </t>
  </si>
  <si>
    <t xml:space="preserve">Stacja wody lodowej (składająca się z 3 układów produkcji chłodu) - środek trwały </t>
  </si>
  <si>
    <t xml:space="preserve">Kotłownia na gaz płynny (LPG) - środek trwały </t>
  </si>
  <si>
    <t xml:space="preserve">Stacja uzdatniania wody zmiękczonej i ultraczystej (SUW)  - środek trwały </t>
  </si>
  <si>
    <t xml:space="preserve">Instalacja oczyszczania ścieków i odgazów  - środek trwały </t>
  </si>
  <si>
    <t xml:space="preserve"> Instalacja IT: BMS - hala produkcyjna z magazynem, aneks technologiczny, część socjalna - środek trwały</t>
  </si>
  <si>
    <t>Sieć LAN  - środek trwały</t>
  </si>
  <si>
    <t xml:space="preserve">Centrale klimatyzacyjne - środek trwały </t>
  </si>
  <si>
    <t>XXXVI</t>
  </si>
  <si>
    <t>XV.5</t>
  </si>
  <si>
    <t>XV.6</t>
  </si>
  <si>
    <t>XV.7</t>
  </si>
  <si>
    <t>XV.8</t>
  </si>
  <si>
    <t>XVII.12</t>
  </si>
  <si>
    <t>XVII.13</t>
  </si>
  <si>
    <t>XVII.14</t>
  </si>
  <si>
    <t>XVII.15</t>
  </si>
  <si>
    <t>XVII.16</t>
  </si>
  <si>
    <t>XVII.17</t>
  </si>
  <si>
    <t>XVII.18</t>
  </si>
  <si>
    <t>XVII.19</t>
  </si>
  <si>
    <t>XVII.20</t>
  </si>
  <si>
    <t>XVII.21</t>
  </si>
  <si>
    <t>XVIII.4</t>
  </si>
  <si>
    <t>XVIII.5</t>
  </si>
  <si>
    <t>XVIII.6</t>
  </si>
  <si>
    <t>XVIII.7</t>
  </si>
  <si>
    <t>XVIII.8</t>
  </si>
  <si>
    <t>XVIII.9</t>
  </si>
  <si>
    <t>XVIII.10</t>
  </si>
  <si>
    <t>XVIII.11</t>
  </si>
  <si>
    <t>XX.6</t>
  </si>
  <si>
    <t>XX.7</t>
  </si>
  <si>
    <t>XX.8</t>
  </si>
  <si>
    <t>XX.9</t>
  </si>
  <si>
    <t>XX.10</t>
  </si>
  <si>
    <t>XX.11</t>
  </si>
  <si>
    <t>XX.12</t>
  </si>
  <si>
    <t>XXIV.2</t>
  </si>
  <si>
    <t>XXIV.3</t>
  </si>
  <si>
    <t>XXIV.4</t>
  </si>
  <si>
    <t>XXIV.5</t>
  </si>
  <si>
    <t>XXIV.6</t>
  </si>
  <si>
    <t>XXIV.7</t>
  </si>
  <si>
    <t>XXIV.8</t>
  </si>
  <si>
    <t>XXIV.9</t>
  </si>
  <si>
    <t>XXX.1</t>
  </si>
  <si>
    <t>XXXVI.1</t>
  </si>
  <si>
    <t>Oczyszczalnia ścieków ma być wyceniona w systemie zaprojektuj i wybuduj.</t>
  </si>
  <si>
    <t>robocizna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</si>
</sst>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zł&quot;;[Red]\-#,##0\ &quot;zł&quot;"/>
    <numFmt numFmtId="43" formatCode="_-* #,##0.00_-;\-* #,##0.00_-;_-* &quot;-&quot;??_-;_-@_-"/>
    <numFmt numFmtId="164" formatCode="_ * #,##0.00_)\ &quot;zł&quot;_ ;_ * \(#,##0.00\)\ &quot;zł&quot;_ ;_ * &quot;-&quot;??_)\ &quot;zł&quot;_ ;_ @_ "/>
    <numFmt numFmtId="165" formatCode="_ * #,##0.00_)\ _z_ł_ ;_ * \(#,##0.00\)\ _z_ł_ ;_ * &quot;-&quot;??_)\ _z_ł_ ;_ @_ "/>
    <numFmt numFmtId="166" formatCode="#,##0.00\ [$zł-415]"/>
    <numFmt numFmtId="167" formatCode="#,##0.00&quot; &quot;[$zł-415]"/>
    <numFmt numFmtId="168" formatCode="#,##0.00\ &quot;zł&quot;"/>
    <numFmt numFmtId="169" formatCode="#,##0.00;[Red]#,##0.00"/>
    <numFmt numFmtId="170" formatCode="0.0"/>
    <numFmt numFmtId="171" formatCode="_-* #,##0.00\ _z_ł_-;\-* #,##0.00\ _z_ł_-;_-* &quot;-&quot;??\ _z_ł_-;_-@_-"/>
    <numFmt numFmtId="172" formatCode="#,##0.00\ _z_ł"/>
  </numFmts>
  <fonts count="87">
    <font>
      <sz val="10"/>
      <color indexed="8"/>
      <name val="Helvetica Neue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b/>
      <sz val="11"/>
      <color indexed="8"/>
      <name val="Helvetica Neue"/>
      <family val="2"/>
    </font>
    <font>
      <sz val="10"/>
      <name val="Helvetica Neue"/>
      <family val="2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Helvetica Neue"/>
      <family val="2"/>
    </font>
    <font>
      <b/>
      <sz val="11"/>
      <name val="Helvetica Neue"/>
      <family val="2"/>
    </font>
    <font>
      <b/>
      <sz val="10"/>
      <name val="Helvetica Neue"/>
      <family val="2"/>
    </font>
    <font>
      <b/>
      <sz val="10"/>
      <color indexed="8"/>
      <name val="Helvetica Neue"/>
      <family val="2"/>
    </font>
    <font>
      <sz val="10"/>
      <name val="Helvetica Neue"/>
      <family val="2"/>
    </font>
    <font>
      <sz val="9"/>
      <color indexed="8"/>
      <name val="Arial"/>
      <family val="2"/>
      <charset val="238"/>
    </font>
    <font>
      <sz val="8"/>
      <name val="Helvetica Neue Light"/>
      <charset val="238"/>
    </font>
    <font>
      <sz val="8"/>
      <name val="Helvetica Neue"/>
      <family val="2"/>
    </font>
    <font>
      <sz val="11"/>
      <color theme="1"/>
      <name val="Arial"/>
      <family val="2"/>
    </font>
    <font>
      <sz val="10"/>
      <color indexed="8"/>
      <name val="Helvetica Neue"/>
      <family val="2"/>
    </font>
    <font>
      <sz val="9"/>
      <color indexed="8"/>
      <name val="Helvetica Neue"/>
      <family val="2"/>
    </font>
    <font>
      <sz val="10"/>
      <color theme="1"/>
      <name val="Helvetica Neue"/>
      <family val="2"/>
    </font>
    <font>
      <sz val="14"/>
      <color indexed="8"/>
      <name val="Helvetica Neue"/>
      <family val="2"/>
    </font>
    <font>
      <b/>
      <sz val="10"/>
      <color theme="1"/>
      <name val="Helvetica Neue"/>
      <family val="2"/>
      <charset val="238"/>
    </font>
    <font>
      <b/>
      <sz val="12"/>
      <color theme="1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b/>
      <sz val="12"/>
      <name val="Helvetica Neue"/>
      <family val="2"/>
    </font>
    <font>
      <sz val="12"/>
      <color theme="1"/>
      <name val="Helvetica Neue Light"/>
    </font>
    <font>
      <b/>
      <sz val="12"/>
      <color indexed="8"/>
      <name val="Helvetica Neue Light"/>
      <charset val="238"/>
    </font>
    <font>
      <sz val="12"/>
      <name val="Helvetica Neue Light"/>
      <charset val="238"/>
    </font>
    <font>
      <b/>
      <sz val="12"/>
      <color theme="1"/>
      <name val="Helvetica Neue Light"/>
      <charset val="238"/>
    </font>
    <font>
      <b/>
      <sz val="12"/>
      <name val="Helvetica Neue Light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Helvetica Neue"/>
      <family val="2"/>
    </font>
    <font>
      <b/>
      <sz val="10"/>
      <color indexed="8"/>
      <name val="Helvetica Neue"/>
      <family val="2"/>
    </font>
    <font>
      <b/>
      <sz val="14"/>
      <name val="Helvetica Neue"/>
      <family val="2"/>
    </font>
    <font>
      <b/>
      <sz val="16"/>
      <color rgb="FFFF0000"/>
      <name val="Helvetica Neue"/>
      <family val="2"/>
    </font>
    <font>
      <sz val="12"/>
      <name val="Helvetica Neue"/>
      <family val="2"/>
    </font>
    <font>
      <sz val="10"/>
      <color indexed="8"/>
      <name val="Helvetica Neue"/>
      <family val="2"/>
    </font>
    <font>
      <sz val="10"/>
      <color rgb="FFFF0000"/>
      <name val="Helvetica Neue"/>
      <family val="2"/>
      <charset val="238"/>
    </font>
    <font>
      <sz val="10"/>
      <color rgb="FFFF0000"/>
      <name val="Helvetica Neue"/>
      <family val="2"/>
    </font>
    <font>
      <sz val="9"/>
      <name val="Arial"/>
      <family val="2"/>
      <charset val="238"/>
    </font>
    <font>
      <sz val="9"/>
      <name val="Helvetica Neue"/>
      <family val="2"/>
    </font>
    <font>
      <sz val="12"/>
      <name val="Helvetica Neue Light"/>
    </font>
    <font>
      <b/>
      <sz val="12"/>
      <name val="Helvetica Neue Light"/>
    </font>
    <font>
      <b/>
      <sz val="12"/>
      <name val="Helvetica Neue"/>
      <family val="2"/>
    </font>
    <font>
      <b/>
      <sz val="11"/>
      <name val="Helvetica Neue"/>
      <family val="2"/>
    </font>
    <font>
      <sz val="10"/>
      <name val="Helvetica Neue"/>
      <family val="2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sz val="8"/>
      <name val="Helvetica Neue"/>
      <family val="2"/>
    </font>
    <font>
      <sz val="11"/>
      <color indexed="8"/>
      <name val="Helvetica Neue"/>
      <family val="2"/>
    </font>
    <font>
      <sz val="10"/>
      <color indexed="8"/>
      <name val="Helvetica Neue"/>
      <family val="2"/>
    </font>
    <font>
      <sz val="9"/>
      <name val="Helvetica Neue Light"/>
      <charset val="238"/>
    </font>
    <font>
      <b/>
      <sz val="14"/>
      <name val="Helvetica Neue"/>
      <family val="2"/>
    </font>
    <font>
      <sz val="8"/>
      <name val="Helvetica Neue"/>
      <family val="2"/>
      <charset val="238"/>
    </font>
    <font>
      <sz val="12"/>
      <name val="Helvetica Neue"/>
      <family val="2"/>
      <scheme val="minor"/>
    </font>
    <font>
      <sz val="9"/>
      <name val="Helvetica Neue"/>
      <family val="2"/>
      <charset val="238"/>
    </font>
    <font>
      <sz val="9"/>
      <name val="Helvetica Neue"/>
      <family val="2"/>
    </font>
    <font>
      <b/>
      <sz val="10"/>
      <name val="Helvetica Neue"/>
      <family val="2"/>
      <charset val="238"/>
    </font>
    <font>
      <b/>
      <sz val="11"/>
      <color theme="0" tint="-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2"/>
      <color theme="0" tint="-0.499984740745262"/>
      <name val="Arial"/>
      <family val="2"/>
      <charset val="238"/>
    </font>
    <font>
      <b/>
      <sz val="10"/>
      <color theme="0"/>
      <name val="Helvetica Neue"/>
      <family val="2"/>
    </font>
    <font>
      <b/>
      <strike/>
      <sz val="14"/>
      <color theme="1"/>
      <name val="Helvetica Neue"/>
      <family val="2"/>
    </font>
    <font>
      <strike/>
      <sz val="14"/>
      <color indexed="8"/>
      <name val="Helvetica Neue"/>
      <family val="2"/>
    </font>
    <font>
      <sz val="10"/>
      <name val="Helvetica Neue"/>
      <family val="2"/>
    </font>
    <font>
      <b/>
      <sz val="10"/>
      <color rgb="FF000000"/>
      <name val="Helvetica Neue"/>
      <family val="2"/>
    </font>
    <font>
      <b/>
      <sz val="16"/>
      <name val="Helvetica Neue"/>
      <family val="2"/>
    </font>
    <font>
      <sz val="10"/>
      <name val="Helvetica Neue"/>
      <family val="2"/>
      <charset val="238"/>
    </font>
    <font>
      <b/>
      <sz val="11"/>
      <name val="Helvetica Neue"/>
      <family val="2"/>
    </font>
    <font>
      <b/>
      <sz val="11"/>
      <color indexed="8"/>
      <name val="Helvetica Neue"/>
      <family val="2"/>
    </font>
    <font>
      <b/>
      <sz val="18"/>
      <name val="Helvetica Neue"/>
      <family val="2"/>
    </font>
    <font>
      <b/>
      <sz val="11"/>
      <name val="Helvetica Neue"/>
      <family val="2"/>
      <charset val="238"/>
    </font>
    <font>
      <sz val="12"/>
      <name val="Helvetica Neue"/>
      <family val="2"/>
      <scheme val="major"/>
    </font>
    <font>
      <sz val="14"/>
      <name val="Helvetica Neue"/>
      <family val="2"/>
    </font>
    <font>
      <sz val="14"/>
      <color theme="1"/>
      <name val="Helvetica Neue"/>
      <family val="2"/>
    </font>
    <font>
      <b/>
      <sz val="14"/>
      <color theme="1"/>
      <name val="Helvetica Neue"/>
      <family val="2"/>
    </font>
    <font>
      <b/>
      <sz val="16"/>
      <color theme="1"/>
      <name val="Helvetica Neue"/>
      <family val="2"/>
    </font>
    <font>
      <b/>
      <sz val="16"/>
      <color indexed="8"/>
      <name val="Helvetica Neue"/>
      <family val="2"/>
    </font>
    <font>
      <sz val="12"/>
      <color rgb="FFFF0000"/>
      <name val="Helvetica Neue Light"/>
    </font>
    <font>
      <b/>
      <sz val="11"/>
      <name val="Arial"/>
      <family val="2"/>
    </font>
    <font>
      <sz val="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1">
    <xf numFmtId="0" fontId="0" fillId="0" borderId="0" applyNumberFormat="0" applyFill="0" applyBorder="0" applyProtection="0">
      <alignment vertical="top" wrapText="1"/>
    </xf>
    <xf numFmtId="0" fontId="7" fillId="0" borderId="0" applyNumberFormat="0" applyFill="0" applyBorder="0" applyProtection="0"/>
    <xf numFmtId="0" fontId="17" fillId="0" borderId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0" fillId="0" borderId="0"/>
    <xf numFmtId="0" fontId="4" fillId="0" borderId="0"/>
    <xf numFmtId="165" fontId="18" fillId="0" borderId="0" applyFont="0" applyFill="0" applyBorder="0" applyAlignment="0" applyProtection="0"/>
    <xf numFmtId="0" fontId="56" fillId="0" borderId="0" applyNumberFormat="0" applyFill="0" applyBorder="0" applyProtection="0">
      <alignment vertical="top" wrapText="1"/>
    </xf>
    <xf numFmtId="0" fontId="56" fillId="0" borderId="0" applyNumberFormat="0" applyFill="0" applyBorder="0" applyProtection="0">
      <alignment vertical="top" wrapText="1"/>
    </xf>
    <xf numFmtId="0" fontId="56" fillId="0" borderId="0" applyNumberFormat="0" applyFill="0" applyBorder="0" applyProtection="0">
      <alignment vertical="top" wrapText="1"/>
    </xf>
    <xf numFmtId="0" fontId="56" fillId="0" borderId="0" applyNumberFormat="0" applyFill="0" applyBorder="0" applyProtection="0">
      <alignment vertical="top" wrapText="1"/>
    </xf>
    <xf numFmtId="43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0" borderId="0"/>
    <xf numFmtId="0" fontId="1" fillId="0" borderId="0"/>
    <xf numFmtId="164" fontId="18" fillId="0" borderId="0" applyFont="0" applyFill="0" applyBorder="0" applyAlignment="0" applyProtection="0"/>
  </cellStyleXfs>
  <cellXfs count="466">
    <xf numFmtId="0" fontId="0" fillId="0" borderId="0" xfId="0">
      <alignment vertical="top" wrapText="1"/>
    </xf>
    <xf numFmtId="0" fontId="6" fillId="0" borderId="1" xfId="0" applyNumberFormat="1" applyFont="1" applyFill="1" applyBorder="1">
      <alignment vertical="top" wrapText="1"/>
    </xf>
    <xf numFmtId="0" fontId="6" fillId="0" borderId="1" xfId="0" applyFont="1" applyFill="1" applyBorder="1">
      <alignment vertical="top" wrapText="1"/>
    </xf>
    <xf numFmtId="0" fontId="0" fillId="0" borderId="1" xfId="0" applyNumberFormat="1" applyFill="1" applyBorder="1">
      <alignment vertical="top" wrapText="1"/>
    </xf>
    <xf numFmtId="0" fontId="0" fillId="0" borderId="1" xfId="0" applyFill="1" applyBorder="1">
      <alignment vertical="top" wrapText="1"/>
    </xf>
    <xf numFmtId="0" fontId="11" fillId="0" borderId="1" xfId="0" applyNumberFormat="1" applyFont="1" applyFill="1" applyBorder="1">
      <alignment vertical="top" wrapText="1"/>
    </xf>
    <xf numFmtId="0" fontId="11" fillId="0" borderId="1" xfId="0" applyFont="1" applyFill="1" applyBorder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>
      <alignment vertical="top" wrapText="1"/>
    </xf>
    <xf numFmtId="0" fontId="12" fillId="0" borderId="1" xfId="0" applyFont="1" applyFill="1" applyBorder="1">
      <alignment vertical="top" wrapText="1"/>
    </xf>
    <xf numFmtId="0" fontId="13" fillId="0" borderId="1" xfId="0" applyNumberFormat="1" applyFont="1" applyFill="1" applyBorder="1">
      <alignment vertical="top" wrapText="1"/>
    </xf>
    <xf numFmtId="0" fontId="13" fillId="0" borderId="1" xfId="0" applyFont="1" applyFill="1" applyBorder="1">
      <alignment vertical="top" wrapText="1"/>
    </xf>
    <xf numFmtId="0" fontId="15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>
      <alignment vertical="top" wrapText="1"/>
    </xf>
    <xf numFmtId="0" fontId="6" fillId="2" borderId="1" xfId="0" applyFont="1" applyFill="1" applyBorder="1">
      <alignment vertical="top" wrapText="1"/>
    </xf>
    <xf numFmtId="0" fontId="16" fillId="2" borderId="1" xfId="0" applyNumberFormat="1" applyFont="1" applyFill="1" applyBorder="1">
      <alignment vertical="top" wrapText="1"/>
    </xf>
    <xf numFmtId="0" fontId="14" fillId="0" borderId="2" xfId="0" applyFont="1" applyFill="1" applyBorder="1" applyAlignment="1">
      <alignment vertical="center" wrapText="1"/>
    </xf>
    <xf numFmtId="170" fontId="20" fillId="0" borderId="1" xfId="0" applyNumberFormat="1" applyFont="1" applyFill="1" applyBorder="1" applyAlignment="1">
      <alignment horizontal="right" vertical="top" wrapText="1"/>
    </xf>
    <xf numFmtId="0" fontId="20" fillId="0" borderId="1" xfId="0" applyNumberFormat="1" applyFont="1" applyFill="1" applyBorder="1">
      <alignment vertical="top" wrapText="1"/>
    </xf>
    <xf numFmtId="0" fontId="0" fillId="0" borderId="4" xfId="0" applyNumberFormat="1" applyFill="1" applyBorder="1">
      <alignment vertical="top" wrapText="1"/>
    </xf>
    <xf numFmtId="0" fontId="22" fillId="0" borderId="1" xfId="0" applyNumberFormat="1" applyFont="1" applyFill="1" applyBorder="1" applyAlignment="1">
      <alignment horizontal="right" vertical="top" wrapText="1"/>
    </xf>
    <xf numFmtId="170" fontId="23" fillId="4" borderId="6" xfId="0" applyNumberFormat="1" applyFont="1" applyFill="1" applyBorder="1" applyAlignment="1">
      <alignment horizontal="center" vertical="center" wrapText="1"/>
    </xf>
    <xf numFmtId="49" fontId="23" fillId="4" borderId="6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35" fillId="0" borderId="1" xfId="0" applyNumberFormat="1" applyFont="1" applyFill="1" applyBorder="1">
      <alignment vertical="top" wrapText="1"/>
    </xf>
    <xf numFmtId="0" fontId="26" fillId="0" borderId="1" xfId="0" applyFont="1" applyFill="1" applyBorder="1" applyAlignment="1">
      <alignment vertical="center" wrapText="1"/>
    </xf>
    <xf numFmtId="0" fontId="21" fillId="0" borderId="1" xfId="0" applyNumberFormat="1" applyFont="1" applyFill="1" applyBorder="1">
      <alignment vertical="top" wrapText="1"/>
    </xf>
    <xf numFmtId="0" fontId="21" fillId="0" borderId="1" xfId="0" applyFont="1" applyFill="1" applyBorder="1">
      <alignment vertical="top" wrapText="1"/>
    </xf>
    <xf numFmtId="0" fontId="9" fillId="0" borderId="6" xfId="0" applyFont="1" applyFill="1" applyBorder="1" applyAlignment="1">
      <alignment horizontal="left" vertical="center" wrapText="1"/>
    </xf>
    <xf numFmtId="170" fontId="20" fillId="0" borderId="6" xfId="0" applyNumberFormat="1" applyFont="1" applyFill="1" applyBorder="1" applyAlignment="1">
      <alignment horizontal="right" vertical="top" wrapText="1"/>
    </xf>
    <xf numFmtId="0" fontId="22" fillId="0" borderId="6" xfId="0" applyNumberFormat="1" applyFont="1" applyFill="1" applyBorder="1" applyAlignment="1">
      <alignment horizontal="right" vertical="top" wrapText="1"/>
    </xf>
    <xf numFmtId="0" fontId="20" fillId="0" borderId="6" xfId="0" applyNumberFormat="1" applyFont="1" applyFill="1" applyBorder="1">
      <alignment vertical="top" wrapText="1"/>
    </xf>
    <xf numFmtId="0" fontId="16" fillId="2" borderId="6" xfId="0" applyNumberFormat="1" applyFont="1" applyFill="1" applyBorder="1">
      <alignment vertical="top" wrapText="1"/>
    </xf>
    <xf numFmtId="0" fontId="9" fillId="0" borderId="0" xfId="0" applyFont="1" applyFill="1" applyBorder="1" applyAlignment="1">
      <alignment horizontal="left" vertical="center" wrapText="1"/>
    </xf>
    <xf numFmtId="170" fontId="20" fillId="0" borderId="0" xfId="0" applyNumberFormat="1" applyFont="1" applyFill="1" applyBorder="1" applyAlignment="1">
      <alignment horizontal="right" vertical="top" wrapText="1"/>
    </xf>
    <xf numFmtId="0" fontId="22" fillId="0" borderId="0" xfId="0" applyNumberFormat="1" applyFont="1" applyFill="1" applyBorder="1" applyAlignment="1">
      <alignment horizontal="right" vertical="top" wrapText="1"/>
    </xf>
    <xf numFmtId="0" fontId="20" fillId="0" borderId="0" xfId="0" applyNumberFormat="1" applyFont="1" applyFill="1" applyBorder="1">
      <alignment vertical="top" wrapText="1"/>
    </xf>
    <xf numFmtId="0" fontId="15" fillId="2" borderId="0" xfId="0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6" fontId="29" fillId="0" borderId="1" xfId="0" applyNumberFormat="1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35" fillId="0" borderId="1" xfId="0" applyFont="1" applyFill="1" applyBorder="1">
      <alignment vertical="top" wrapText="1"/>
    </xf>
    <xf numFmtId="0" fontId="39" fillId="0" borderId="1" xfId="0" applyNumberFormat="1" applyFont="1" applyFill="1" applyBorder="1">
      <alignment vertical="top" wrapText="1"/>
    </xf>
    <xf numFmtId="0" fontId="39" fillId="0" borderId="1" xfId="0" applyFont="1" applyFill="1" applyBorder="1">
      <alignment vertical="top" wrapText="1"/>
    </xf>
    <xf numFmtId="0" fontId="40" fillId="0" borderId="1" xfId="0" applyNumberFormat="1" applyFont="1" applyFill="1" applyBorder="1">
      <alignment vertical="top" wrapText="1"/>
    </xf>
    <xf numFmtId="0" fontId="40" fillId="0" borderId="1" xfId="0" applyFont="1" applyFill="1" applyBorder="1">
      <alignment vertical="top" wrapText="1"/>
    </xf>
    <xf numFmtId="0" fontId="26" fillId="8" borderId="1" xfId="0" applyFont="1" applyFill="1" applyBorder="1" applyAlignment="1">
      <alignment vertical="center" wrapText="1"/>
    </xf>
    <xf numFmtId="0" fontId="41" fillId="0" borderId="1" xfId="0" applyNumberFormat="1" applyFont="1" applyFill="1" applyBorder="1">
      <alignment vertical="top" wrapText="1"/>
    </xf>
    <xf numFmtId="0" fontId="41" fillId="0" borderId="1" xfId="0" applyFont="1" applyFill="1" applyBorder="1">
      <alignment vertical="top" wrapText="1"/>
    </xf>
    <xf numFmtId="165" fontId="44" fillId="0" borderId="1" xfId="3" applyFont="1" applyFill="1" applyBorder="1" applyAlignment="1">
      <alignment horizontal="right" vertical="center" wrapText="1"/>
    </xf>
    <xf numFmtId="166" fontId="44" fillId="0" borderId="1" xfId="0" applyNumberFormat="1" applyFont="1" applyFill="1" applyBorder="1" applyAlignment="1">
      <alignment vertical="center" wrapText="1"/>
    </xf>
    <xf numFmtId="165" fontId="29" fillId="0" borderId="1" xfId="3" applyFont="1" applyFill="1" applyBorder="1" applyAlignment="1">
      <alignment horizontal="right" vertical="center" wrapText="1"/>
    </xf>
    <xf numFmtId="166" fontId="31" fillId="0" borderId="5" xfId="0" applyNumberFormat="1" applyFont="1" applyFill="1" applyBorder="1" applyAlignment="1">
      <alignment horizontal="right" vertical="center" wrapText="1"/>
    </xf>
    <xf numFmtId="165" fontId="38" fillId="0" borderId="1" xfId="3" applyFont="1" applyFill="1" applyBorder="1" applyAlignment="1">
      <alignment horizontal="right" vertical="center" wrapText="1"/>
    </xf>
    <xf numFmtId="0" fontId="48" fillId="0" borderId="1" xfId="0" applyNumberFormat="1" applyFont="1" applyFill="1" applyBorder="1">
      <alignment vertical="top" wrapText="1"/>
    </xf>
    <xf numFmtId="0" fontId="48" fillId="0" borderId="1" xfId="0" applyFont="1" applyFill="1" applyBorder="1">
      <alignment vertical="top" wrapText="1"/>
    </xf>
    <xf numFmtId="0" fontId="0" fillId="0" borderId="0" xfId="0" applyAlignment="1">
      <alignment vertical="top"/>
    </xf>
    <xf numFmtId="165" fontId="53" fillId="0" borderId="19" xfId="3" applyFont="1" applyBorder="1" applyAlignment="1">
      <alignment vertical="center" wrapText="1"/>
    </xf>
    <xf numFmtId="165" fontId="53" fillId="0" borderId="20" xfId="3" applyFont="1" applyBorder="1" applyAlignment="1">
      <alignment vertical="center" wrapText="1"/>
    </xf>
    <xf numFmtId="14" fontId="51" fillId="10" borderId="8" xfId="5" applyNumberFormat="1" applyFont="1" applyFill="1" applyBorder="1" applyAlignment="1">
      <alignment horizontal="center" vertical="center"/>
    </xf>
    <xf numFmtId="14" fontId="33" fillId="3" borderId="24" xfId="6" applyNumberFormat="1" applyFont="1" applyFill="1" applyBorder="1" applyAlignment="1">
      <alignment horizontal="right" vertical="center" wrapText="1"/>
    </xf>
    <xf numFmtId="165" fontId="33" fillId="3" borderId="25" xfId="3" applyFont="1" applyFill="1" applyBorder="1" applyAlignment="1">
      <alignment vertical="center" wrapText="1"/>
    </xf>
    <xf numFmtId="0" fontId="55" fillId="0" borderId="0" xfId="0" applyFont="1" applyAlignment="1">
      <alignment vertical="top"/>
    </xf>
    <xf numFmtId="165" fontId="49" fillId="5" borderId="22" xfId="5" applyNumberFormat="1" applyFont="1" applyFill="1" applyBorder="1" applyAlignment="1">
      <alignment horizontal="center" vertical="center" wrapText="1"/>
    </xf>
    <xf numFmtId="0" fontId="55" fillId="0" borderId="0" xfId="0" applyFo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51" fillId="10" borderId="14" xfId="5" applyNumberFormat="1" applyFont="1" applyFill="1" applyBorder="1" applyAlignment="1">
      <alignment horizontal="left" vertical="center"/>
    </xf>
    <xf numFmtId="165" fontId="29" fillId="0" borderId="18" xfId="3" applyFont="1" applyFill="1" applyBorder="1" applyAlignment="1">
      <alignment horizontal="right" vertical="center" wrapText="1"/>
    </xf>
    <xf numFmtId="0" fontId="6" fillId="0" borderId="4" xfId="0" applyNumberFormat="1" applyFont="1" applyFill="1" applyBorder="1">
      <alignment vertical="top" wrapText="1"/>
    </xf>
    <xf numFmtId="166" fontId="25" fillId="0" borderId="4" xfId="0" applyNumberFormat="1" applyFont="1" applyFill="1" applyBorder="1">
      <alignment vertical="top" wrapText="1"/>
    </xf>
    <xf numFmtId="166" fontId="29" fillId="0" borderId="1" xfId="0" applyNumberFormat="1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vertical="center" wrapText="1"/>
    </xf>
    <xf numFmtId="166" fontId="31" fillId="0" borderId="1" xfId="0" applyNumberFormat="1" applyFont="1" applyFill="1" applyBorder="1" applyAlignment="1">
      <alignment horizontal="right" vertical="center" wrapText="1"/>
    </xf>
    <xf numFmtId="43" fontId="27" fillId="0" borderId="1" xfId="12" applyFont="1" applyFill="1" applyBorder="1" applyAlignment="1">
      <alignment horizontal="right" vertical="center" wrapText="1"/>
    </xf>
    <xf numFmtId="0" fontId="59" fillId="2" borderId="1" xfId="0" applyNumberFormat="1" applyFont="1" applyFill="1" applyBorder="1">
      <alignment vertical="top" wrapText="1"/>
    </xf>
    <xf numFmtId="165" fontId="27" fillId="0" borderId="1" xfId="13" applyFont="1" applyFill="1" applyBorder="1" applyAlignment="1">
      <alignment horizontal="right" vertical="center" wrapText="1"/>
    </xf>
    <xf numFmtId="166" fontId="27" fillId="0" borderId="1" xfId="11" applyNumberFormat="1" applyFont="1" applyFill="1" applyBorder="1" applyAlignment="1">
      <alignment vertical="center" wrapText="1"/>
    </xf>
    <xf numFmtId="164" fontId="30" fillId="0" borderId="1" xfId="14" applyFont="1" applyFill="1" applyBorder="1" applyAlignment="1">
      <alignment horizontal="right" vertical="center" wrapText="1"/>
    </xf>
    <xf numFmtId="0" fontId="35" fillId="0" borderId="0" xfId="0" applyFont="1" applyAlignment="1">
      <alignment vertical="top"/>
    </xf>
    <xf numFmtId="0" fontId="6" fillId="0" borderId="29" xfId="0" applyNumberFormat="1" applyFont="1" applyFill="1" applyBorder="1">
      <alignment vertical="top" wrapText="1"/>
    </xf>
    <xf numFmtId="165" fontId="60" fillId="0" borderId="1" xfId="3" applyFont="1" applyFill="1" applyBorder="1" applyAlignment="1">
      <alignment horizontal="right" vertical="center" wrapText="1"/>
    </xf>
    <xf numFmtId="4" fontId="44" fillId="0" borderId="1" xfId="0" applyNumberFormat="1" applyFont="1" applyFill="1" applyBorder="1" applyAlignment="1">
      <alignment vertical="center" wrapText="1"/>
    </xf>
    <xf numFmtId="49" fontId="44" fillId="0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1" fillId="10" borderId="7" xfId="5" applyNumberFormat="1" applyFont="1" applyFill="1" applyBorder="1" applyAlignment="1">
      <alignment horizontal="left" vertical="center" wrapText="1"/>
    </xf>
    <xf numFmtId="0" fontId="52" fillId="9" borderId="15" xfId="5" applyFont="1" applyFill="1" applyBorder="1" applyAlignment="1">
      <alignment vertical="center" wrapText="1"/>
    </xf>
    <xf numFmtId="0" fontId="52" fillId="9" borderId="9" xfId="5" applyFont="1" applyFill="1" applyBorder="1" applyAlignment="1">
      <alignment horizontal="center" vertical="center" wrapText="1"/>
    </xf>
    <xf numFmtId="14" fontId="52" fillId="9" borderId="15" xfId="5" applyNumberFormat="1" applyFont="1" applyFill="1" applyBorder="1" applyAlignment="1">
      <alignment horizontal="center" vertical="center" wrapText="1"/>
    </xf>
    <xf numFmtId="14" fontId="52" fillId="9" borderId="17" xfId="5" applyNumberFormat="1" applyFont="1" applyFill="1" applyBorder="1" applyAlignment="1">
      <alignment horizontal="center" vertical="center" wrapText="1"/>
    </xf>
    <xf numFmtId="0" fontId="49" fillId="5" borderId="21" xfId="5" applyFont="1" applyFill="1" applyBorder="1" applyAlignment="1">
      <alignment vertical="center" wrapText="1"/>
    </xf>
    <xf numFmtId="0" fontId="49" fillId="5" borderId="26" xfId="5" applyFont="1" applyFill="1" applyBorder="1" applyAlignment="1">
      <alignment horizontal="center" vertical="center" wrapText="1"/>
    </xf>
    <xf numFmtId="165" fontId="64" fillId="5" borderId="21" xfId="5" applyNumberFormat="1" applyFont="1" applyFill="1" applyBorder="1" applyAlignment="1">
      <alignment horizontal="center" vertical="center" wrapText="1"/>
    </xf>
    <xf numFmtId="165" fontId="53" fillId="5" borderId="22" xfId="18" applyNumberFormat="1" applyFont="1" applyFill="1" applyBorder="1" applyAlignment="1">
      <alignment horizontal="center" vertical="center" wrapText="1"/>
    </xf>
    <xf numFmtId="0" fontId="53" fillId="0" borderId="18" xfId="6" applyFont="1" applyBorder="1" applyAlignment="1">
      <alignment vertical="center"/>
    </xf>
    <xf numFmtId="14" fontId="53" fillId="0" borderId="2" xfId="6" applyNumberFormat="1" applyFont="1" applyBorder="1" applyAlignment="1">
      <alignment vertical="center" wrapText="1"/>
    </xf>
    <xf numFmtId="165" fontId="65" fillId="0" borderId="18" xfId="3" applyFont="1" applyBorder="1" applyAlignment="1">
      <alignment vertical="center" wrapText="1"/>
    </xf>
    <xf numFmtId="0" fontId="53" fillId="0" borderId="2" xfId="6" applyFont="1" applyBorder="1" applyAlignment="1">
      <alignment vertical="center" wrapText="1"/>
    </xf>
    <xf numFmtId="0" fontId="53" fillId="0" borderId="33" xfId="6" applyFont="1" applyBorder="1" applyAlignment="1">
      <alignment vertical="center" wrapText="1"/>
    </xf>
    <xf numFmtId="165" fontId="65" fillId="0" borderId="30" xfId="3" applyFont="1" applyBorder="1" applyAlignment="1">
      <alignment vertical="center" wrapText="1"/>
    </xf>
    <xf numFmtId="0" fontId="53" fillId="3" borderId="23" xfId="6" applyFont="1" applyFill="1" applyBorder="1" applyAlignment="1">
      <alignment vertical="center"/>
    </xf>
    <xf numFmtId="14" fontId="33" fillId="3" borderId="12" xfId="6" applyNumberFormat="1" applyFont="1" applyFill="1" applyBorder="1" applyAlignment="1">
      <alignment horizontal="right" vertical="center" wrapText="1"/>
    </xf>
    <xf numFmtId="165" fontId="66" fillId="3" borderId="23" xfId="3" applyFont="1" applyFill="1" applyBorder="1" applyAlignment="1">
      <alignment vertical="center" wrapText="1"/>
    </xf>
    <xf numFmtId="0" fontId="0" fillId="0" borderId="0" xfId="0" quotePrefix="1" applyAlignment="1">
      <alignment vertical="top"/>
    </xf>
    <xf numFmtId="165" fontId="66" fillId="3" borderId="24" xfId="3" applyFont="1" applyFill="1" applyBorder="1" applyAlignment="1">
      <alignment vertical="center" wrapText="1"/>
    </xf>
    <xf numFmtId="0" fontId="35" fillId="0" borderId="0" xfId="0" applyFont="1">
      <alignment vertical="top" wrapText="1"/>
    </xf>
    <xf numFmtId="0" fontId="35" fillId="4" borderId="1" xfId="0" applyFont="1" applyFill="1" applyBorder="1" applyAlignment="1">
      <alignment vertical="center"/>
    </xf>
    <xf numFmtId="0" fontId="35" fillId="4" borderId="1" xfId="0" applyFont="1" applyFill="1" applyBorder="1">
      <alignment vertical="top" wrapText="1"/>
    </xf>
    <xf numFmtId="0" fontId="35" fillId="4" borderId="1" xfId="0" applyFont="1" applyFill="1" applyBorder="1" applyAlignment="1">
      <alignment vertical="top"/>
    </xf>
    <xf numFmtId="0" fontId="35" fillId="4" borderId="19" xfId="0" applyFont="1" applyFill="1" applyBorder="1" applyAlignment="1">
      <alignment vertical="top"/>
    </xf>
    <xf numFmtId="0" fontId="35" fillId="4" borderId="18" xfId="0" applyFont="1" applyFill="1" applyBorder="1" applyAlignment="1">
      <alignment vertical="top"/>
    </xf>
    <xf numFmtId="0" fontId="0" fillId="0" borderId="1" xfId="0" quotePrefix="1" applyBorder="1" applyAlignment="1">
      <alignment vertical="center"/>
    </xf>
    <xf numFmtId="0" fontId="0" fillId="0" borderId="1" xfId="0" applyBorder="1">
      <alignment vertical="top" wrapText="1"/>
    </xf>
    <xf numFmtId="168" fontId="0" fillId="0" borderId="1" xfId="0" applyNumberFormat="1" applyBorder="1" applyAlignment="1">
      <alignment vertical="top"/>
    </xf>
    <xf numFmtId="168" fontId="0" fillId="0" borderId="19" xfId="0" applyNumberFormat="1" applyBorder="1" applyAlignment="1">
      <alignment vertical="top"/>
    </xf>
    <xf numFmtId="168" fontId="0" fillId="0" borderId="18" xfId="0" applyNumberFormat="1" applyBorder="1" applyAlignment="1">
      <alignment vertical="top"/>
    </xf>
    <xf numFmtId="168" fontId="35" fillId="0" borderId="19" xfId="0" applyNumberFormat="1" applyFont="1" applyBorder="1" applyAlignment="1">
      <alignment horizontal="right" vertical="center"/>
    </xf>
    <xf numFmtId="165" fontId="33" fillId="15" borderId="25" xfId="3" applyFont="1" applyFill="1" applyBorder="1" applyAlignment="1">
      <alignment vertical="center" wrapText="1"/>
    </xf>
    <xf numFmtId="0" fontId="0" fillId="0" borderId="0" xfId="0" quotePrefix="1">
      <alignment vertical="top" wrapText="1"/>
    </xf>
    <xf numFmtId="168" fontId="35" fillId="0" borderId="19" xfId="0" applyNumberFormat="1" applyFont="1" applyBorder="1" applyAlignment="1">
      <alignment vertical="center"/>
    </xf>
    <xf numFmtId="169" fontId="68" fillId="0" borderId="4" xfId="0" applyNumberFormat="1" applyFont="1" applyFill="1" applyBorder="1" applyAlignment="1">
      <alignment horizontal="right" vertical="center"/>
    </xf>
    <xf numFmtId="0" fontId="69" fillId="0" borderId="1" xfId="0" applyNumberFormat="1" applyFont="1" applyFill="1" applyBorder="1">
      <alignment vertical="top" wrapText="1"/>
    </xf>
    <xf numFmtId="0" fontId="69" fillId="0" borderId="1" xfId="0" applyFont="1" applyFill="1" applyBorder="1">
      <alignment vertical="top" wrapText="1"/>
    </xf>
    <xf numFmtId="165" fontId="44" fillId="0" borderId="2" xfId="3" applyFont="1" applyFill="1" applyBorder="1" applyAlignment="1">
      <alignment horizontal="right" vertical="center" wrapText="1"/>
    </xf>
    <xf numFmtId="0" fontId="57" fillId="0" borderId="1" xfId="0" applyFont="1" applyFill="1" applyBorder="1" applyAlignment="1">
      <alignment vertical="center" wrapText="1"/>
    </xf>
    <xf numFmtId="168" fontId="33" fillId="15" borderId="25" xfId="3" applyNumberFormat="1" applyFon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0" fontId="0" fillId="0" borderId="35" xfId="0" quotePrefix="1" applyBorder="1" applyAlignment="1">
      <alignment vertical="center"/>
    </xf>
    <xf numFmtId="168" fontId="0" fillId="0" borderId="35" xfId="0" applyNumberFormat="1" applyBorder="1" applyAlignment="1">
      <alignment vertical="top"/>
    </xf>
    <xf numFmtId="0" fontId="53" fillId="16" borderId="18" xfId="6" applyFont="1" applyFill="1" applyBorder="1" applyAlignment="1">
      <alignment vertical="center"/>
    </xf>
    <xf numFmtId="165" fontId="65" fillId="16" borderId="1" xfId="3" applyFont="1" applyFill="1" applyBorder="1" applyAlignment="1">
      <alignment vertical="center" wrapText="1"/>
    </xf>
    <xf numFmtId="165" fontId="53" fillId="16" borderId="19" xfId="3" applyFont="1" applyFill="1" applyBorder="1" applyAlignment="1">
      <alignment vertical="center" wrapText="1"/>
    </xf>
    <xf numFmtId="165" fontId="65" fillId="16" borderId="18" xfId="3" applyFont="1" applyFill="1" applyBorder="1" applyAlignment="1">
      <alignment vertical="center" wrapText="1"/>
    </xf>
    <xf numFmtId="0" fontId="53" fillId="14" borderId="23" xfId="6" applyFont="1" applyFill="1" applyBorder="1" applyAlignment="1">
      <alignment vertical="center"/>
    </xf>
    <xf numFmtId="14" fontId="33" fillId="14" borderId="24" xfId="6" applyNumberFormat="1" applyFont="1" applyFill="1" applyBorder="1" applyAlignment="1">
      <alignment horizontal="right" vertical="center" wrapText="1"/>
    </xf>
    <xf numFmtId="165" fontId="66" fillId="14" borderId="24" xfId="3" applyFont="1" applyFill="1" applyBorder="1" applyAlignment="1">
      <alignment vertical="center" wrapText="1"/>
    </xf>
    <xf numFmtId="165" fontId="33" fillId="14" borderId="25" xfId="3" applyFont="1" applyFill="1" applyBorder="1" applyAlignment="1">
      <alignment vertical="center" wrapText="1"/>
    </xf>
    <xf numFmtId="165" fontId="66" fillId="14" borderId="23" xfId="3" applyFont="1" applyFill="1" applyBorder="1" applyAlignment="1">
      <alignment vertical="center" wrapText="1"/>
    </xf>
    <xf numFmtId="0" fontId="53" fillId="16" borderId="1" xfId="6" applyFont="1" applyFill="1" applyBorder="1" applyAlignment="1">
      <alignment horizontal="right" vertical="center" wrapText="1"/>
    </xf>
    <xf numFmtId="0" fontId="67" fillId="17" borderId="1" xfId="0" applyFont="1" applyFill="1" applyBorder="1" applyAlignment="1">
      <alignment vertical="center"/>
    </xf>
    <xf numFmtId="0" fontId="67" fillId="17" borderId="1" xfId="0" applyFont="1" applyFill="1" applyBorder="1">
      <alignment vertical="top" wrapText="1"/>
    </xf>
    <xf numFmtId="0" fontId="67" fillId="17" borderId="1" xfId="0" applyFont="1" applyFill="1" applyBorder="1" applyAlignment="1">
      <alignment vertical="top"/>
    </xf>
    <xf numFmtId="0" fontId="67" fillId="17" borderId="19" xfId="0" applyFont="1" applyFill="1" applyBorder="1" applyAlignment="1">
      <alignment vertical="top"/>
    </xf>
    <xf numFmtId="0" fontId="67" fillId="17" borderId="18" xfId="0" applyFont="1" applyFill="1" applyBorder="1" applyAlignment="1">
      <alignment vertical="top"/>
    </xf>
    <xf numFmtId="0" fontId="35" fillId="13" borderId="35" xfId="0" applyFont="1" applyFill="1" applyBorder="1" applyAlignment="1">
      <alignment horizontal="center" vertical="center" wrapText="1"/>
    </xf>
    <xf numFmtId="168" fontId="35" fillId="18" borderId="19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top"/>
    </xf>
    <xf numFmtId="14" fontId="51" fillId="0" borderId="0" xfId="5" applyNumberFormat="1" applyFont="1" applyAlignment="1">
      <alignment horizontal="center" vertical="center"/>
    </xf>
    <xf numFmtId="0" fontId="52" fillId="0" borderId="28" xfId="5" applyFont="1" applyBorder="1" applyAlignment="1">
      <alignment horizontal="center" vertical="center" wrapText="1"/>
    </xf>
    <xf numFmtId="0" fontId="52" fillId="0" borderId="0" xfId="5" applyFont="1" applyAlignment="1">
      <alignment horizontal="center" vertical="center" wrapText="1"/>
    </xf>
    <xf numFmtId="165" fontId="49" fillId="0" borderId="28" xfId="5" applyNumberFormat="1" applyFont="1" applyBorder="1" applyAlignment="1">
      <alignment horizontal="center" vertical="center" wrapText="1"/>
    </xf>
    <xf numFmtId="165" fontId="49" fillId="0" borderId="0" xfId="5" applyNumberFormat="1" applyFont="1" applyAlignment="1">
      <alignment horizontal="center" vertical="center" wrapText="1"/>
    </xf>
    <xf numFmtId="165" fontId="53" fillId="0" borderId="28" xfId="3" applyFont="1" applyFill="1" applyBorder="1" applyAlignment="1">
      <alignment vertical="center" wrapText="1"/>
    </xf>
    <xf numFmtId="165" fontId="53" fillId="0" borderId="0" xfId="3" applyFont="1" applyFill="1" applyBorder="1" applyAlignment="1">
      <alignment vertical="center" wrapText="1"/>
    </xf>
    <xf numFmtId="165" fontId="33" fillId="0" borderId="28" xfId="3" applyFont="1" applyFill="1" applyBorder="1" applyAlignment="1">
      <alignment vertical="center" wrapText="1"/>
    </xf>
    <xf numFmtId="165" fontId="33" fillId="0" borderId="0" xfId="3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top"/>
    </xf>
    <xf numFmtId="164" fontId="31" fillId="0" borderId="1" xfId="4" applyFont="1" applyFill="1" applyBorder="1" applyAlignment="1">
      <alignment horizontal="right" vertical="center" wrapText="1"/>
    </xf>
    <xf numFmtId="166" fontId="31" fillId="0" borderId="1" xfId="0" applyNumberFormat="1" applyFont="1" applyFill="1" applyBorder="1" applyAlignment="1">
      <alignment vertical="center" wrapText="1"/>
    </xf>
    <xf numFmtId="166" fontId="31" fillId="4" borderId="1" xfId="0" applyNumberFormat="1" applyFont="1" applyFill="1" applyBorder="1" applyAlignment="1">
      <alignment vertical="center" wrapText="1"/>
    </xf>
    <xf numFmtId="170" fontId="73" fillId="0" borderId="0" xfId="0" applyNumberFormat="1" applyFont="1" applyFill="1" applyBorder="1" applyAlignment="1">
      <alignment horizontal="right" vertical="top" wrapText="1"/>
    </xf>
    <xf numFmtId="0" fontId="63" fillId="0" borderId="0" xfId="0" applyNumberFormat="1" applyFont="1" applyFill="1" applyBorder="1" applyAlignment="1">
      <alignment horizontal="right" vertical="top" wrapText="1"/>
    </xf>
    <xf numFmtId="0" fontId="73" fillId="0" borderId="0" xfId="0" applyNumberFormat="1" applyFont="1" applyFill="1" applyBorder="1">
      <alignment vertical="top" wrapText="1"/>
    </xf>
    <xf numFmtId="170" fontId="73" fillId="0" borderId="6" xfId="0" applyNumberFormat="1" applyFont="1" applyFill="1" applyBorder="1" applyAlignment="1">
      <alignment horizontal="right" vertical="top" wrapText="1"/>
    </xf>
    <xf numFmtId="0" fontId="63" fillId="0" borderId="6" xfId="0" applyNumberFormat="1" applyFont="1" applyFill="1" applyBorder="1" applyAlignment="1">
      <alignment horizontal="right" vertical="top" wrapText="1"/>
    </xf>
    <xf numFmtId="0" fontId="73" fillId="0" borderId="6" xfId="0" applyNumberFormat="1" applyFont="1" applyFill="1" applyBorder="1">
      <alignment vertical="top" wrapText="1"/>
    </xf>
    <xf numFmtId="0" fontId="59" fillId="2" borderId="6" xfId="0" applyNumberFormat="1" applyFont="1" applyFill="1" applyBorder="1">
      <alignment vertical="top" wrapText="1"/>
    </xf>
    <xf numFmtId="170" fontId="73" fillId="0" borderId="1" xfId="0" applyNumberFormat="1" applyFont="1" applyFill="1" applyBorder="1" applyAlignment="1">
      <alignment horizontal="right" vertical="top" wrapText="1"/>
    </xf>
    <xf numFmtId="0" fontId="63" fillId="0" borderId="1" xfId="0" applyNumberFormat="1" applyFont="1" applyFill="1" applyBorder="1" applyAlignment="1">
      <alignment horizontal="right" vertical="top" wrapText="1"/>
    </xf>
    <xf numFmtId="0" fontId="73" fillId="0" borderId="1" xfId="0" applyNumberFormat="1" applyFont="1" applyFill="1" applyBorder="1">
      <alignment vertical="top" wrapText="1"/>
    </xf>
    <xf numFmtId="49" fontId="24" fillId="6" borderId="2" xfId="0" applyNumberFormat="1" applyFont="1" applyFill="1" applyBorder="1" applyAlignment="1">
      <alignment horizontal="center" vertical="center" wrapText="1"/>
    </xf>
    <xf numFmtId="0" fontId="0" fillId="0" borderId="35" xfId="0" applyBorder="1">
      <alignment vertical="top" wrapText="1"/>
    </xf>
    <xf numFmtId="0" fontId="0" fillId="0" borderId="35" xfId="0" applyBorder="1" applyAlignment="1">
      <alignment horizontal="center" vertical="top"/>
    </xf>
    <xf numFmtId="171" fontId="0" fillId="0" borderId="0" xfId="0" applyNumberFormat="1" applyFill="1" applyBorder="1" applyAlignment="1">
      <alignment vertical="top"/>
    </xf>
    <xf numFmtId="166" fontId="26" fillId="19" borderId="1" xfId="0" applyNumberFormat="1" applyFont="1" applyFill="1" applyBorder="1" applyAlignment="1">
      <alignment vertical="center" wrapText="1"/>
    </xf>
    <xf numFmtId="0" fontId="26" fillId="19" borderId="1" xfId="0" applyFont="1" applyFill="1" applyBorder="1" applyAlignment="1">
      <alignment vertical="center" wrapText="1"/>
    </xf>
    <xf numFmtId="165" fontId="44" fillId="0" borderId="18" xfId="3" applyFont="1" applyFill="1" applyBorder="1" applyAlignment="1">
      <alignment horizontal="right"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vertical="center" wrapText="1"/>
    </xf>
    <xf numFmtId="164" fontId="46" fillId="0" borderId="1" xfId="4" applyFont="1" applyFill="1" applyBorder="1" applyAlignment="1">
      <alignment horizontal="right" vertical="center" wrapText="1"/>
    </xf>
    <xf numFmtId="166" fontId="72" fillId="7" borderId="1" xfId="0" applyNumberFormat="1" applyFont="1" applyFill="1" applyBorder="1" applyAlignment="1">
      <alignment vertical="center" wrapText="1"/>
    </xf>
    <xf numFmtId="0" fontId="76" fillId="7" borderId="2" xfId="0" applyFont="1" applyFill="1" applyBorder="1" applyAlignment="1">
      <alignment horizontal="right" vertical="center" wrapText="1"/>
    </xf>
    <xf numFmtId="0" fontId="0" fillId="0" borderId="0" xfId="0" applyFill="1" applyBorder="1">
      <alignment vertical="top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center" vertical="center" wrapText="1"/>
    </xf>
    <xf numFmtId="0" fontId="75" fillId="0" borderId="6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74" fillId="8" borderId="1" xfId="0" applyFont="1" applyFill="1" applyBorder="1" applyAlignment="1">
      <alignment horizontal="center" vertical="center" wrapText="1"/>
    </xf>
    <xf numFmtId="0" fontId="74" fillId="19" borderId="1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vertical="center" wrapText="1"/>
    </xf>
    <xf numFmtId="49" fontId="29" fillId="0" borderId="18" xfId="0" applyNumberFormat="1" applyFont="1" applyFill="1" applyBorder="1" applyAlignment="1">
      <alignment horizontal="center" vertical="center" wrapText="1"/>
    </xf>
    <xf numFmtId="49" fontId="38" fillId="0" borderId="18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 wrapText="1"/>
    </xf>
    <xf numFmtId="49" fontId="24" fillId="6" borderId="19" xfId="0" applyNumberFormat="1" applyFont="1" applyFill="1" applyBorder="1" applyAlignment="1">
      <alignment horizontal="center" vertical="center" wrapText="1"/>
    </xf>
    <xf numFmtId="0" fontId="75" fillId="4" borderId="2" xfId="0" applyFont="1" applyFill="1" applyBorder="1" applyAlignment="1">
      <alignment horizontal="center" vertical="center" wrapText="1"/>
    </xf>
    <xf numFmtId="165" fontId="31" fillId="4" borderId="1" xfId="3" applyFont="1" applyFill="1" applyBorder="1" applyAlignment="1">
      <alignment horizontal="right" vertical="center" wrapText="1"/>
    </xf>
    <xf numFmtId="165" fontId="31" fillId="20" borderId="1" xfId="3" applyFont="1" applyFill="1" applyBorder="1" applyAlignment="1">
      <alignment horizontal="right" vertical="center" wrapText="1"/>
    </xf>
    <xf numFmtId="4" fontId="31" fillId="20" borderId="1" xfId="0" applyNumberFormat="1" applyFont="1" applyFill="1" applyBorder="1" applyAlignment="1">
      <alignment vertical="center" wrapText="1"/>
    </xf>
    <xf numFmtId="0" fontId="75" fillId="0" borderId="39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0" fillId="0" borderId="39" xfId="0" applyNumberFormat="1" applyFill="1" applyBorder="1">
      <alignment vertical="top" wrapText="1"/>
    </xf>
    <xf numFmtId="0" fontId="0" fillId="0" borderId="39" xfId="0" applyFill="1" applyBorder="1">
      <alignment vertical="top" wrapText="1"/>
    </xf>
    <xf numFmtId="0" fontId="0" fillId="0" borderId="0" xfId="0" applyNumberFormat="1" applyFill="1" applyBorder="1">
      <alignment vertical="top" wrapText="1"/>
    </xf>
    <xf numFmtId="0" fontId="0" fillId="0" borderId="32" xfId="0" applyNumberFormat="1" applyFill="1" applyBorder="1">
      <alignment vertical="top" wrapText="1"/>
    </xf>
    <xf numFmtId="0" fontId="0" fillId="0" borderId="32" xfId="0" applyFill="1" applyBorder="1">
      <alignment vertical="top" wrapText="1"/>
    </xf>
    <xf numFmtId="0" fontId="6" fillId="0" borderId="36" xfId="0" applyNumberFormat="1" applyFont="1" applyFill="1" applyBorder="1">
      <alignment vertical="top" wrapText="1"/>
    </xf>
    <xf numFmtId="0" fontId="0" fillId="0" borderId="36" xfId="0" applyNumberFormat="1" applyFill="1" applyBorder="1">
      <alignment vertical="top" wrapText="1"/>
    </xf>
    <xf numFmtId="0" fontId="11" fillId="0" borderId="36" xfId="0" applyNumberFormat="1" applyFont="1" applyFill="1" applyBorder="1">
      <alignment vertical="top" wrapText="1"/>
    </xf>
    <xf numFmtId="0" fontId="12" fillId="0" borderId="36" xfId="0" applyNumberFormat="1" applyFont="1" applyFill="1" applyBorder="1">
      <alignment vertical="top" wrapText="1"/>
    </xf>
    <xf numFmtId="0" fontId="41" fillId="0" borderId="36" xfId="0" applyNumberFormat="1" applyFont="1" applyFill="1" applyBorder="1">
      <alignment vertical="top" wrapText="1"/>
    </xf>
    <xf numFmtId="0" fontId="35" fillId="0" borderId="36" xfId="0" applyNumberFormat="1" applyFont="1" applyFill="1" applyBorder="1">
      <alignment vertical="top" wrapText="1"/>
    </xf>
    <xf numFmtId="0" fontId="48" fillId="0" borderId="36" xfId="0" applyNumberFormat="1" applyFont="1" applyFill="1" applyBorder="1">
      <alignment vertical="top" wrapText="1"/>
    </xf>
    <xf numFmtId="0" fontId="13" fillId="0" borderId="36" xfId="0" applyNumberFormat="1" applyFont="1" applyFill="1" applyBorder="1">
      <alignment vertical="top" wrapText="1"/>
    </xf>
    <xf numFmtId="0" fontId="40" fillId="0" borderId="36" xfId="0" applyNumberFormat="1" applyFont="1" applyFill="1" applyBorder="1">
      <alignment vertical="top" wrapText="1"/>
    </xf>
    <xf numFmtId="0" fontId="39" fillId="0" borderId="36" xfId="0" applyNumberFormat="1" applyFont="1" applyFill="1" applyBorder="1">
      <alignment vertical="top" wrapText="1"/>
    </xf>
    <xf numFmtId="0" fontId="21" fillId="0" borderId="36" xfId="0" applyNumberFormat="1" applyFont="1" applyFill="1" applyBorder="1">
      <alignment vertical="top" wrapText="1"/>
    </xf>
    <xf numFmtId="166" fontId="26" fillId="8" borderId="1" xfId="0" applyNumberFormat="1" applyFont="1" applyFill="1" applyBorder="1" applyAlignment="1">
      <alignment vertical="center" wrapText="1"/>
    </xf>
    <xf numFmtId="6" fontId="29" fillId="0" borderId="1" xfId="0" applyNumberFormat="1" applyFont="1" applyFill="1" applyBorder="1" applyAlignment="1">
      <alignment horizontal="left" vertical="center" wrapText="1"/>
    </xf>
    <xf numFmtId="166" fontId="57" fillId="0" borderId="1" xfId="0" applyNumberFormat="1" applyFont="1" applyFill="1" applyBorder="1" applyAlignment="1">
      <alignment horizontal="left" vertical="center" wrapText="1"/>
    </xf>
    <xf numFmtId="4" fontId="57" fillId="0" borderId="1" xfId="0" applyNumberFormat="1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horizontal="left" vertical="center" wrapText="1"/>
    </xf>
    <xf numFmtId="167" fontId="57" fillId="0" borderId="1" xfId="0" applyNumberFormat="1" applyFont="1" applyFill="1" applyBorder="1" applyAlignment="1">
      <alignment vertical="center" wrapText="1"/>
    </xf>
    <xf numFmtId="0" fontId="61" fillId="0" borderId="1" xfId="0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49" fontId="24" fillId="4" borderId="23" xfId="0" applyNumberFormat="1" applyFont="1" applyFill="1" applyBorder="1" applyAlignment="1">
      <alignment horizontal="center" vertical="center" wrapText="1"/>
    </xf>
    <xf numFmtId="49" fontId="24" fillId="4" borderId="24" xfId="0" applyNumberFormat="1" applyFont="1" applyFill="1" applyBorder="1" applyAlignment="1">
      <alignment horizontal="center" vertical="center" wrapText="1"/>
    </xf>
    <xf numFmtId="49" fontId="36" fillId="4" borderId="25" xfId="0" applyNumberFormat="1" applyFont="1" applyFill="1" applyBorder="1" applyAlignment="1">
      <alignment horizontal="center" vertical="center" wrapText="1"/>
    </xf>
    <xf numFmtId="0" fontId="75" fillId="8" borderId="2" xfId="0" applyFont="1" applyFill="1" applyBorder="1" applyAlignment="1">
      <alignment horizontal="center" vertical="center" wrapText="1"/>
    </xf>
    <xf numFmtId="0" fontId="70" fillId="0" borderId="36" xfId="0" applyNumberFormat="1" applyFont="1" applyFill="1" applyBorder="1">
      <alignment vertical="top" wrapText="1"/>
    </xf>
    <xf numFmtId="0" fontId="70" fillId="0" borderId="1" xfId="0" applyNumberFormat="1" applyFont="1" applyFill="1" applyBorder="1">
      <alignment vertical="top" wrapText="1"/>
    </xf>
    <xf numFmtId="0" fontId="70" fillId="0" borderId="1" xfId="0" applyFont="1" applyFill="1" applyBorder="1">
      <alignment vertical="top" wrapText="1"/>
    </xf>
    <xf numFmtId="166" fontId="31" fillId="0" borderId="40" xfId="0" applyNumberFormat="1" applyFont="1" applyFill="1" applyBorder="1" applyAlignment="1">
      <alignment horizontal="right" vertical="center" wrapText="1"/>
    </xf>
    <xf numFmtId="4" fontId="31" fillId="0" borderId="40" xfId="0" applyNumberFormat="1" applyFont="1" applyFill="1" applyBorder="1" applyAlignment="1">
      <alignment horizontal="right" vertical="center" wrapText="1"/>
    </xf>
    <xf numFmtId="0" fontId="46" fillId="6" borderId="1" xfId="0" applyFont="1" applyFill="1" applyBorder="1" applyAlignment="1">
      <alignment horizontal="center" vertical="center" wrapText="1"/>
    </xf>
    <xf numFmtId="170" fontId="24" fillId="4" borderId="24" xfId="0" applyNumberFormat="1" applyFont="1" applyFill="1" applyBorder="1" applyAlignment="1">
      <alignment horizontal="center" vertical="center" wrapText="1"/>
    </xf>
    <xf numFmtId="165" fontId="26" fillId="8" borderId="18" xfId="3" applyFont="1" applyFill="1" applyBorder="1" applyAlignment="1">
      <alignment horizontal="right" vertical="center" wrapText="1"/>
    </xf>
    <xf numFmtId="165" fontId="26" fillId="8" borderId="1" xfId="3" applyFont="1" applyFill="1" applyBorder="1" applyAlignment="1">
      <alignment horizontal="right" vertical="center" wrapText="1"/>
    </xf>
    <xf numFmtId="4" fontId="31" fillId="0" borderId="1" xfId="0" applyNumberFormat="1" applyFont="1" applyFill="1" applyBorder="1" applyAlignment="1">
      <alignment horizontal="right" vertical="center" wrapText="1"/>
    </xf>
    <xf numFmtId="164" fontId="31" fillId="8" borderId="1" xfId="4" applyFont="1" applyFill="1" applyBorder="1" applyAlignment="1">
      <alignment horizontal="right" vertical="center" wrapText="1"/>
    </xf>
    <xf numFmtId="165" fontId="26" fillId="19" borderId="18" xfId="3" applyFont="1" applyFill="1" applyBorder="1" applyAlignment="1">
      <alignment horizontal="right" vertical="center" wrapText="1"/>
    </xf>
    <xf numFmtId="165" fontId="26" fillId="19" borderId="1" xfId="3" applyFont="1" applyFill="1" applyBorder="1" applyAlignment="1">
      <alignment horizontal="right" vertical="center" wrapText="1"/>
    </xf>
    <xf numFmtId="164" fontId="31" fillId="19" borderId="1" xfId="4" applyFont="1" applyFill="1" applyBorder="1" applyAlignment="1">
      <alignment horizontal="right" vertical="center" wrapText="1"/>
    </xf>
    <xf numFmtId="166" fontId="31" fillId="8" borderId="40" xfId="0" applyNumberFormat="1" applyFont="1" applyFill="1" applyBorder="1" applyAlignment="1">
      <alignment horizontal="right" vertical="center" wrapText="1"/>
    </xf>
    <xf numFmtId="166" fontId="31" fillId="8" borderId="5" xfId="0" applyNumberFormat="1" applyFont="1" applyFill="1" applyBorder="1" applyAlignment="1">
      <alignment horizontal="right" vertical="center" wrapText="1"/>
    </xf>
    <xf numFmtId="4" fontId="31" fillId="0" borderId="27" xfId="0" applyNumberFormat="1" applyFont="1" applyFill="1" applyBorder="1" applyAlignment="1">
      <alignment horizontal="right" vertical="center" wrapText="1"/>
    </xf>
    <xf numFmtId="165" fontId="44" fillId="8" borderId="18" xfId="3" applyFont="1" applyFill="1" applyBorder="1" applyAlignment="1">
      <alignment horizontal="right" vertical="center" wrapText="1"/>
    </xf>
    <xf numFmtId="165" fontId="44" fillId="8" borderId="1" xfId="3" applyFont="1" applyFill="1" applyBorder="1" applyAlignment="1">
      <alignment horizontal="right" vertical="center" wrapText="1"/>
    </xf>
    <xf numFmtId="166" fontId="31" fillId="8" borderId="1" xfId="0" applyNumberFormat="1" applyFont="1" applyFill="1" applyBorder="1" applyAlignment="1">
      <alignment vertical="center" wrapText="1"/>
    </xf>
    <xf numFmtId="4" fontId="45" fillId="0" borderId="0" xfId="0" applyNumberFormat="1" applyFont="1" applyFill="1" applyBorder="1" applyAlignment="1">
      <alignment horizontal="right" vertical="center" wrapText="1"/>
    </xf>
    <xf numFmtId="165" fontId="78" fillId="0" borderId="18" xfId="3" applyFont="1" applyFill="1" applyBorder="1" applyAlignment="1">
      <alignment horizontal="center" vertical="center"/>
    </xf>
    <xf numFmtId="165" fontId="31" fillId="20" borderId="18" xfId="3" applyFont="1" applyFill="1" applyBorder="1" applyAlignment="1">
      <alignment horizontal="right" vertical="center" wrapText="1"/>
    </xf>
    <xf numFmtId="164" fontId="31" fillId="20" borderId="1" xfId="4" applyFont="1" applyFill="1" applyBorder="1" applyAlignment="1">
      <alignment horizontal="right" vertical="center" wrapText="1"/>
    </xf>
    <xf numFmtId="166" fontId="31" fillId="20" borderId="1" xfId="0" applyNumberFormat="1" applyFont="1" applyFill="1" applyBorder="1" applyAlignment="1">
      <alignment vertical="center" wrapText="1"/>
    </xf>
    <xf numFmtId="165" fontId="31" fillId="4" borderId="18" xfId="3" applyFont="1" applyFill="1" applyBorder="1" applyAlignment="1">
      <alignment horizontal="right" vertical="center" wrapText="1"/>
    </xf>
    <xf numFmtId="164" fontId="31" fillId="4" borderId="1" xfId="4" applyFont="1" applyFill="1" applyBorder="1" applyAlignment="1">
      <alignment horizontal="right" vertical="center" wrapText="1"/>
    </xf>
    <xf numFmtId="165" fontId="79" fillId="7" borderId="18" xfId="3" applyFont="1" applyFill="1" applyBorder="1" applyAlignment="1">
      <alignment horizontal="right" vertical="center" wrapText="1"/>
    </xf>
    <xf numFmtId="165" fontId="79" fillId="7" borderId="1" xfId="3" applyFont="1" applyFill="1" applyBorder="1" applyAlignment="1">
      <alignment horizontal="right" vertical="center" wrapText="1"/>
    </xf>
    <xf numFmtId="165" fontId="58" fillId="7" borderId="1" xfId="3" applyFont="1" applyFill="1" applyBorder="1" applyAlignment="1">
      <alignment horizontal="right" vertical="center" wrapText="1"/>
    </xf>
    <xf numFmtId="170" fontId="6" fillId="0" borderId="39" xfId="0" applyNumberFormat="1" applyFont="1" applyFill="1" applyBorder="1" applyAlignment="1">
      <alignment horizontal="right" vertical="top" wrapText="1"/>
    </xf>
    <xf numFmtId="0" fontId="63" fillId="0" borderId="39" xfId="0" applyNumberFormat="1" applyFont="1" applyFill="1" applyBorder="1" applyAlignment="1">
      <alignment horizontal="right" vertical="top" wrapText="1"/>
    </xf>
    <xf numFmtId="0" fontId="6" fillId="0" borderId="39" xfId="0" applyNumberFormat="1" applyFont="1" applyFill="1" applyBorder="1">
      <alignment vertical="top" wrapText="1"/>
    </xf>
    <xf numFmtId="0" fontId="6" fillId="0" borderId="0" xfId="0" applyNumberFormat="1" applyFont="1" applyFill="1" applyBorder="1">
      <alignment vertical="top" wrapText="1"/>
    </xf>
    <xf numFmtId="0" fontId="70" fillId="0" borderId="0" xfId="0" applyNumberFormat="1" applyFont="1" applyFill="1" applyBorder="1">
      <alignment vertical="top" wrapText="1"/>
    </xf>
    <xf numFmtId="170" fontId="6" fillId="0" borderId="0" xfId="0" applyNumberFormat="1" applyFont="1" applyFill="1" applyBorder="1" applyAlignment="1">
      <alignment horizontal="right" vertical="top" wrapText="1"/>
    </xf>
    <xf numFmtId="0" fontId="70" fillId="0" borderId="32" xfId="0" applyNumberFormat="1" applyFont="1" applyFill="1" applyBorder="1">
      <alignment vertical="top" wrapText="1"/>
    </xf>
    <xf numFmtId="0" fontId="38" fillId="0" borderId="16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24" xfId="0" applyNumberFormat="1" applyFont="1" applyFill="1" applyBorder="1" applyAlignment="1">
      <alignment horizontal="center" vertical="center" wrapText="1"/>
    </xf>
    <xf numFmtId="170" fontId="6" fillId="0" borderId="6" xfId="0" applyNumberFormat="1" applyFont="1" applyFill="1" applyBorder="1" applyAlignment="1">
      <alignment horizontal="right" vertical="top" wrapText="1"/>
    </xf>
    <xf numFmtId="0" fontId="6" fillId="0" borderId="6" xfId="0" applyNumberFormat="1" applyFont="1" applyFill="1" applyBorder="1">
      <alignment vertical="top" wrapText="1"/>
    </xf>
    <xf numFmtId="170" fontId="6" fillId="0" borderId="1" xfId="0" applyNumberFormat="1" applyFont="1" applyFill="1" applyBorder="1" applyAlignment="1">
      <alignment horizontal="right" vertical="top" wrapText="1"/>
    </xf>
    <xf numFmtId="0" fontId="74" fillId="8" borderId="2" xfId="0" applyFont="1" applyFill="1" applyBorder="1" applyAlignment="1">
      <alignment horizontal="center" vertical="center" wrapText="1"/>
    </xf>
    <xf numFmtId="0" fontId="75" fillId="8" borderId="38" xfId="0" applyFont="1" applyFill="1" applyBorder="1" applyAlignment="1">
      <alignment horizontal="center" vertical="center" wrapText="1"/>
    </xf>
    <xf numFmtId="0" fontId="75" fillId="20" borderId="2" xfId="0" applyFont="1" applyFill="1" applyBorder="1" applyAlignment="1">
      <alignment horizontal="center" vertical="center" wrapText="1"/>
    </xf>
    <xf numFmtId="0" fontId="74" fillId="4" borderId="2" xfId="0" applyFont="1" applyFill="1" applyBorder="1" applyAlignment="1">
      <alignment horizontal="center" vertical="center" wrapText="1"/>
    </xf>
    <xf numFmtId="0" fontId="74" fillId="20" borderId="2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left" vertical="center" wrapText="1"/>
    </xf>
    <xf numFmtId="0" fontId="5" fillId="8" borderId="19" xfId="0" applyFont="1" applyFill="1" applyBorder="1" applyAlignment="1">
      <alignment horizontal="left" vertical="center" wrapText="1"/>
    </xf>
    <xf numFmtId="0" fontId="47" fillId="8" borderId="41" xfId="0" applyFont="1" applyFill="1" applyBorder="1" applyAlignment="1">
      <alignment horizontal="left" vertical="center" wrapText="1"/>
    </xf>
    <xf numFmtId="0" fontId="74" fillId="20" borderId="19" xfId="0" applyFont="1" applyFill="1" applyBorder="1" applyAlignment="1">
      <alignment horizontal="left" vertical="center" wrapText="1"/>
    </xf>
    <xf numFmtId="0" fontId="77" fillId="4" borderId="19" xfId="0" applyFont="1" applyFill="1" applyBorder="1" applyAlignment="1">
      <alignment horizontal="left" vertical="center" wrapText="1"/>
    </xf>
    <xf numFmtId="49" fontId="31" fillId="20" borderId="18" xfId="0" applyNumberFormat="1" applyFont="1" applyFill="1" applyBorder="1" applyAlignment="1">
      <alignment horizontal="center" vertical="center" wrapText="1"/>
    </xf>
    <xf numFmtId="0" fontId="77" fillId="20" borderId="19" xfId="0" applyFont="1" applyFill="1" applyBorder="1" applyAlignment="1">
      <alignment horizontal="left" vertical="center" wrapText="1"/>
    </xf>
    <xf numFmtId="0" fontId="77" fillId="20" borderId="19" xfId="0" applyFont="1" applyFill="1" applyBorder="1" applyAlignment="1">
      <alignment vertical="center" wrapText="1"/>
    </xf>
    <xf numFmtId="4" fontId="45" fillId="0" borderId="40" xfId="0" applyNumberFormat="1" applyFont="1" applyFill="1" applyBorder="1" applyAlignment="1">
      <alignment horizontal="right" vertical="center" wrapText="1"/>
    </xf>
    <xf numFmtId="165" fontId="26" fillId="8" borderId="6" xfId="3" applyFont="1" applyFill="1" applyBorder="1" applyAlignment="1">
      <alignment horizontal="right" vertical="center" wrapText="1"/>
    </xf>
    <xf numFmtId="0" fontId="62" fillId="0" borderId="1" xfId="0" applyNumberFormat="1" applyFont="1" applyFill="1" applyBorder="1">
      <alignment vertical="top" wrapText="1"/>
    </xf>
    <xf numFmtId="4" fontId="45" fillId="0" borderId="1" xfId="0" applyNumberFormat="1" applyFont="1" applyFill="1" applyBorder="1" applyAlignment="1">
      <alignment horizontal="right" vertical="center" wrapText="1"/>
    </xf>
    <xf numFmtId="166" fontId="31" fillId="8" borderId="1" xfId="0" applyNumberFormat="1" applyFont="1" applyFill="1" applyBorder="1" applyAlignment="1">
      <alignment horizontal="right" vertical="center" wrapText="1"/>
    </xf>
    <xf numFmtId="43" fontId="44" fillId="0" borderId="2" xfId="0" applyNumberFormat="1" applyFont="1" applyFill="1" applyBorder="1" applyAlignment="1">
      <alignment horizontal="center" vertical="top" wrapText="1"/>
    </xf>
    <xf numFmtId="165" fontId="44" fillId="0" borderId="3" xfId="3" applyFont="1" applyFill="1" applyBorder="1" applyAlignment="1">
      <alignment horizontal="right" vertical="center" wrapText="1"/>
    </xf>
    <xf numFmtId="4" fontId="31" fillId="0" borderId="34" xfId="0" applyNumberFormat="1" applyFont="1" applyFill="1" applyBorder="1" applyAlignment="1">
      <alignment horizontal="right" vertical="center" wrapText="1"/>
    </xf>
    <xf numFmtId="4" fontId="31" fillId="0" borderId="0" xfId="0" applyNumberFormat="1" applyFont="1" applyFill="1" applyBorder="1" applyAlignment="1">
      <alignment horizontal="right" vertical="center" wrapText="1"/>
    </xf>
    <xf numFmtId="0" fontId="26" fillId="0" borderId="18" xfId="0" applyFont="1" applyFill="1" applyBorder="1" applyAlignment="1">
      <alignment horizontal="center" vertical="center" wrapText="1"/>
    </xf>
    <xf numFmtId="49" fontId="44" fillId="0" borderId="42" xfId="0" applyNumberFormat="1" applyFont="1" applyFill="1" applyBorder="1" applyAlignment="1">
      <alignment horizontal="center" vertical="center" wrapText="1"/>
    </xf>
    <xf numFmtId="166" fontId="31" fillId="0" borderId="4" xfId="0" applyNumberFormat="1" applyFont="1" applyFill="1" applyBorder="1" applyAlignment="1">
      <alignment vertical="center" wrapText="1"/>
    </xf>
    <xf numFmtId="164" fontId="31" fillId="8" borderId="4" xfId="4" applyFont="1" applyFill="1" applyBorder="1" applyAlignment="1">
      <alignment horizontal="right" vertical="center" wrapText="1"/>
    </xf>
    <xf numFmtId="165" fontId="31" fillId="4" borderId="2" xfId="3" applyFont="1" applyFill="1" applyBorder="1" applyAlignment="1">
      <alignment horizontal="right" vertical="center" wrapText="1"/>
    </xf>
    <xf numFmtId="165" fontId="38" fillId="0" borderId="2" xfId="3" applyFont="1" applyFill="1" applyBorder="1" applyAlignment="1">
      <alignment horizontal="right" vertical="center" wrapText="1"/>
    </xf>
    <xf numFmtId="165" fontId="31" fillId="20" borderId="2" xfId="3" applyFont="1" applyFill="1" applyBorder="1" applyAlignment="1">
      <alignment horizontal="right" vertical="center" wrapText="1"/>
    </xf>
    <xf numFmtId="165" fontId="44" fillId="8" borderId="2" xfId="3" applyFont="1" applyFill="1" applyBorder="1" applyAlignment="1">
      <alignment horizontal="right" vertical="center" wrapText="1"/>
    </xf>
    <xf numFmtId="4" fontId="31" fillId="20" borderId="1" xfId="0" applyNumberFormat="1" applyFont="1" applyFill="1" applyBorder="1" applyAlignment="1">
      <alignment horizontal="right" vertical="center" wrapText="1"/>
    </xf>
    <xf numFmtId="165" fontId="80" fillId="7" borderId="18" xfId="3" applyFont="1" applyFill="1" applyBorder="1" applyAlignment="1">
      <alignment horizontal="right" vertical="center" wrapText="1"/>
    </xf>
    <xf numFmtId="165" fontId="80" fillId="7" borderId="1" xfId="3" applyFont="1" applyFill="1" applyBorder="1" applyAlignment="1">
      <alignment horizontal="right" vertical="center" wrapText="1"/>
    </xf>
    <xf numFmtId="165" fontId="81" fillId="7" borderId="1" xfId="3" applyFont="1" applyFill="1" applyBorder="1" applyAlignment="1">
      <alignment horizontal="right" vertical="center" wrapText="1"/>
    </xf>
    <xf numFmtId="165" fontId="72" fillId="7" borderId="1" xfId="3" applyFont="1" applyFill="1" applyBorder="1" applyAlignment="1">
      <alignment vertical="center" wrapText="1"/>
    </xf>
    <xf numFmtId="165" fontId="82" fillId="7" borderId="19" xfId="3" applyFont="1" applyFill="1" applyBorder="1" applyAlignment="1">
      <alignment horizontal="right" vertical="center"/>
    </xf>
    <xf numFmtId="165" fontId="27" fillId="19" borderId="1" xfId="3" applyFont="1" applyFill="1" applyBorder="1" applyAlignment="1">
      <alignment horizontal="right" vertical="center" wrapText="1"/>
    </xf>
    <xf numFmtId="164" fontId="30" fillId="19" borderId="1" xfId="4" applyFont="1" applyFill="1" applyBorder="1" applyAlignment="1">
      <alignment horizontal="right" vertical="center" wrapText="1"/>
    </xf>
    <xf numFmtId="169" fontId="32" fillId="19" borderId="1" xfId="0" applyNumberFormat="1" applyFont="1" applyFill="1" applyBorder="1" applyAlignment="1">
      <alignment horizontal="right" vertical="center"/>
    </xf>
    <xf numFmtId="0" fontId="29" fillId="19" borderId="19" xfId="0" applyFont="1" applyFill="1" applyBorder="1" applyAlignment="1">
      <alignment vertical="center" wrapText="1"/>
    </xf>
    <xf numFmtId="170" fontId="23" fillId="4" borderId="18" xfId="0" applyNumberFormat="1" applyFont="1" applyFill="1" applyBorder="1" applyAlignment="1">
      <alignment horizontal="center" vertical="center" wrapText="1"/>
    </xf>
    <xf numFmtId="165" fontId="27" fillId="19" borderId="18" xfId="3" applyFont="1" applyFill="1" applyBorder="1" applyAlignment="1">
      <alignment horizontal="right" vertical="center" wrapText="1"/>
    </xf>
    <xf numFmtId="0" fontId="76" fillId="7" borderId="19" xfId="0" applyFont="1" applyFill="1" applyBorder="1" applyAlignment="1">
      <alignment horizontal="right" vertical="center" wrapText="1"/>
    </xf>
    <xf numFmtId="4" fontId="31" fillId="4" borderId="1" xfId="0" applyNumberFormat="1" applyFont="1" applyFill="1" applyBorder="1" applyAlignment="1">
      <alignment vertical="center" wrapText="1"/>
    </xf>
    <xf numFmtId="49" fontId="24" fillId="4" borderId="1" xfId="0" applyNumberFormat="1" applyFont="1" applyFill="1" applyBorder="1" applyAlignment="1">
      <alignment horizontal="center" vertical="center" wrapText="1"/>
    </xf>
    <xf numFmtId="49" fontId="24" fillId="4" borderId="19" xfId="0" applyNumberFormat="1" applyFont="1" applyFill="1" applyBorder="1" applyAlignment="1">
      <alignment horizontal="center" vertical="center" wrapText="1"/>
    </xf>
    <xf numFmtId="170" fontId="23" fillId="4" borderId="1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165" fontId="79" fillId="7" borderId="23" xfId="3" applyFont="1" applyFill="1" applyBorder="1" applyAlignment="1">
      <alignment horizontal="right" vertical="center" wrapText="1"/>
    </xf>
    <xf numFmtId="165" fontId="79" fillId="7" borderId="24" xfId="3" applyFont="1" applyFill="1" applyBorder="1" applyAlignment="1">
      <alignment horizontal="right" vertical="center" wrapText="1"/>
    </xf>
    <xf numFmtId="165" fontId="58" fillId="7" borderId="24" xfId="3" applyFont="1" applyFill="1" applyBorder="1" applyAlignment="1">
      <alignment horizontal="right" vertical="center" wrapText="1"/>
    </xf>
    <xf numFmtId="166" fontId="72" fillId="7" borderId="24" xfId="0" applyNumberFormat="1" applyFont="1" applyFill="1" applyBorder="1" applyAlignment="1">
      <alignment vertical="center" wrapText="1"/>
    </xf>
    <xf numFmtId="169" fontId="72" fillId="7" borderId="25" xfId="11" applyNumberFormat="1" applyFont="1" applyFill="1" applyBorder="1" applyAlignment="1">
      <alignment horizontal="right" vertical="center"/>
    </xf>
    <xf numFmtId="0" fontId="38" fillId="0" borderId="13" xfId="0" applyNumberFormat="1" applyFont="1" applyFill="1" applyBorder="1" applyAlignment="1">
      <alignment vertical="center" wrapText="1"/>
    </xf>
    <xf numFmtId="0" fontId="38" fillId="0" borderId="4" xfId="0" applyNumberFormat="1" applyFont="1" applyFill="1" applyBorder="1" applyAlignment="1">
      <alignment vertical="center" wrapText="1"/>
    </xf>
    <xf numFmtId="0" fontId="38" fillId="0" borderId="11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top" wrapText="1"/>
    </xf>
    <xf numFmtId="0" fontId="69" fillId="0" borderId="2" xfId="0" applyFont="1" applyFill="1" applyBorder="1">
      <alignment vertical="top" wrapText="1"/>
    </xf>
    <xf numFmtId="0" fontId="0" fillId="0" borderId="29" xfId="0" applyFill="1" applyBorder="1">
      <alignment vertical="top" wrapText="1"/>
    </xf>
    <xf numFmtId="0" fontId="0" fillId="0" borderId="4" xfId="0" applyFill="1" applyBorder="1">
      <alignment vertical="top" wrapText="1"/>
    </xf>
    <xf numFmtId="0" fontId="0" fillId="0" borderId="44" xfId="0" applyFill="1" applyBorder="1">
      <alignment vertical="top" wrapText="1"/>
    </xf>
    <xf numFmtId="0" fontId="0" fillId="0" borderId="6" xfId="0" applyFill="1" applyBorder="1">
      <alignment vertical="top" wrapText="1"/>
    </xf>
    <xf numFmtId="165" fontId="29" fillId="19" borderId="18" xfId="3" applyFont="1" applyFill="1" applyBorder="1" applyAlignment="1">
      <alignment horizontal="right" vertical="center" wrapText="1"/>
    </xf>
    <xf numFmtId="165" fontId="29" fillId="19" borderId="1" xfId="3" applyFont="1" applyFill="1" applyBorder="1" applyAlignment="1">
      <alignment horizontal="right" vertical="center" wrapText="1"/>
    </xf>
    <xf numFmtId="166" fontId="31" fillId="19" borderId="1" xfId="0" applyNumberFormat="1" applyFont="1" applyFill="1" applyBorder="1" applyAlignment="1">
      <alignment vertical="center" wrapText="1"/>
    </xf>
    <xf numFmtId="166" fontId="29" fillId="19" borderId="1" xfId="0" applyNumberFormat="1" applyFont="1" applyFill="1" applyBorder="1" applyAlignment="1">
      <alignment vertical="center" wrapText="1"/>
    </xf>
    <xf numFmtId="166" fontId="31" fillId="19" borderId="19" xfId="0" applyNumberFormat="1" applyFont="1" applyFill="1" applyBorder="1" applyAlignment="1">
      <alignment vertical="center" wrapText="1"/>
    </xf>
    <xf numFmtId="49" fontId="29" fillId="8" borderId="18" xfId="0" applyNumberFormat="1" applyFont="1" applyFill="1" applyBorder="1" applyAlignment="1">
      <alignment horizontal="center" vertical="center" wrapText="1"/>
    </xf>
    <xf numFmtId="0" fontId="74" fillId="0" borderId="1" xfId="0" applyFont="1" applyFill="1" applyBorder="1" applyAlignment="1">
      <alignment horizontal="center" vertical="center" wrapText="1"/>
    </xf>
    <xf numFmtId="43" fontId="27" fillId="8" borderId="1" xfId="12" applyFont="1" applyFill="1" applyBorder="1" applyAlignment="1">
      <alignment horizontal="right" vertical="center" wrapText="1"/>
    </xf>
    <xf numFmtId="0" fontId="83" fillId="12" borderId="2" xfId="0" applyFont="1" applyFill="1" applyBorder="1" applyAlignment="1">
      <alignment horizontal="left" vertical="center" wrapText="1"/>
    </xf>
    <xf numFmtId="0" fontId="8" fillId="19" borderId="1" xfId="0" applyFont="1" applyFill="1" applyBorder="1" applyAlignment="1">
      <alignment vertical="center" wrapText="1"/>
    </xf>
    <xf numFmtId="169" fontId="33" fillId="19" borderId="1" xfId="0" applyNumberFormat="1" applyFont="1" applyFill="1" applyBorder="1" applyAlignment="1">
      <alignment horizontal="right" vertical="center"/>
    </xf>
    <xf numFmtId="43" fontId="27" fillId="19" borderId="1" xfId="12" applyFont="1" applyFill="1" applyBorder="1" applyAlignment="1">
      <alignment horizontal="right" vertical="center" wrapText="1"/>
    </xf>
    <xf numFmtId="166" fontId="29" fillId="19" borderId="19" xfId="0" applyNumberFormat="1" applyFont="1" applyFill="1" applyBorder="1" applyAlignment="1">
      <alignment vertical="center" wrapText="1"/>
    </xf>
    <xf numFmtId="0" fontId="75" fillId="19" borderId="1" xfId="0" applyFont="1" applyFill="1" applyBorder="1" applyAlignment="1">
      <alignment horizontal="center" vertical="center" wrapText="1"/>
    </xf>
    <xf numFmtId="49" fontId="30" fillId="19" borderId="18" xfId="8" applyNumberFormat="1" applyFont="1" applyFill="1" applyBorder="1" applyAlignment="1">
      <alignment horizontal="center" vertical="center" wrapText="1"/>
    </xf>
    <xf numFmtId="43" fontId="30" fillId="19" borderId="1" xfId="12" applyFont="1" applyFill="1" applyBorder="1" applyAlignment="1">
      <alignment horizontal="right" vertical="center" wrapText="1"/>
    </xf>
    <xf numFmtId="4" fontId="28" fillId="19" borderId="1" xfId="0" applyNumberFormat="1" applyFont="1" applyFill="1" applyBorder="1" applyAlignment="1">
      <alignment horizontal="right" vertical="center" wrapText="1"/>
    </xf>
    <xf numFmtId="166" fontId="30" fillId="19" borderId="1" xfId="0" applyNumberFormat="1" applyFont="1" applyFill="1" applyBorder="1" applyAlignment="1">
      <alignment vertical="center" wrapText="1"/>
    </xf>
    <xf numFmtId="0" fontId="6" fillId="2" borderId="4" xfId="0" applyNumberFormat="1" applyFont="1" applyFill="1" applyBorder="1">
      <alignment vertical="top" wrapText="1"/>
    </xf>
    <xf numFmtId="0" fontId="21" fillId="0" borderId="4" xfId="0" applyNumberFormat="1" applyFont="1" applyFill="1" applyBorder="1">
      <alignment vertical="top" wrapText="1"/>
    </xf>
    <xf numFmtId="165" fontId="80" fillId="7" borderId="23" xfId="3" applyFont="1" applyFill="1" applyBorder="1" applyAlignment="1">
      <alignment horizontal="right" vertical="center" wrapText="1"/>
    </xf>
    <xf numFmtId="165" fontId="80" fillId="7" borderId="24" xfId="3" applyFont="1" applyFill="1" applyBorder="1" applyAlignment="1">
      <alignment horizontal="right" vertical="center" wrapText="1"/>
    </xf>
    <xf numFmtId="165" fontId="81" fillId="7" borderId="24" xfId="3" applyFont="1" applyFill="1" applyBorder="1" applyAlignment="1">
      <alignment horizontal="right" vertical="center" wrapText="1"/>
    </xf>
    <xf numFmtId="166" fontId="72" fillId="7" borderId="24" xfId="11" applyNumberFormat="1" applyFont="1" applyFill="1" applyBorder="1" applyAlignment="1">
      <alignment vertical="center" wrapText="1"/>
    </xf>
    <xf numFmtId="169" fontId="82" fillId="7" borderId="25" xfId="0" applyNumberFormat="1" applyFont="1" applyFill="1" applyBorder="1" applyAlignment="1">
      <alignment horizontal="right" vertical="center"/>
    </xf>
    <xf numFmtId="0" fontId="29" fillId="0" borderId="19" xfId="11" applyFont="1" applyFill="1" applyBorder="1" applyAlignment="1">
      <alignment horizontal="center" vertical="center" wrapText="1"/>
    </xf>
    <xf numFmtId="0" fontId="21" fillId="0" borderId="2" xfId="0" applyFont="1" applyFill="1" applyBorder="1">
      <alignment vertical="top" wrapText="1"/>
    </xf>
    <xf numFmtId="0" fontId="8" fillId="19" borderId="2" xfId="0" applyFont="1" applyFill="1" applyBorder="1" applyAlignment="1">
      <alignment vertical="center" wrapText="1"/>
    </xf>
    <xf numFmtId="0" fontId="14" fillId="8" borderId="2" xfId="0" applyFont="1" applyFill="1" applyBorder="1" applyAlignment="1">
      <alignment vertical="center" wrapText="1"/>
    </xf>
    <xf numFmtId="165" fontId="27" fillId="8" borderId="1" xfId="13" applyFont="1" applyFill="1" applyBorder="1" applyAlignment="1">
      <alignment horizontal="right" vertical="center" wrapText="1"/>
    </xf>
    <xf numFmtId="164" fontId="30" fillId="8" borderId="1" xfId="14" applyFont="1" applyFill="1" applyBorder="1" applyAlignment="1">
      <alignment horizontal="right" vertical="center" wrapText="1"/>
    </xf>
    <xf numFmtId="166" fontId="27" fillId="8" borderId="1" xfId="11" applyNumberFormat="1" applyFont="1" applyFill="1" applyBorder="1" applyAlignment="1">
      <alignment vertical="center" wrapText="1"/>
    </xf>
    <xf numFmtId="0" fontId="29" fillId="8" borderId="19" xfId="11" applyFont="1" applyFill="1" applyBorder="1" applyAlignment="1">
      <alignment horizontal="center" vertical="center" wrapText="1"/>
    </xf>
    <xf numFmtId="172" fontId="82" fillId="7" borderId="1" xfId="3" applyNumberFormat="1" applyFont="1" applyFill="1" applyBorder="1" applyAlignment="1">
      <alignment horizontal="right" vertical="center"/>
    </xf>
    <xf numFmtId="0" fontId="8" fillId="19" borderId="19" xfId="8" applyFont="1" applyFill="1" applyBorder="1" applyAlignment="1">
      <alignment vertical="center" wrapText="1"/>
    </xf>
    <xf numFmtId="49" fontId="84" fillId="0" borderId="18" xfId="0" applyNumberFormat="1" applyFont="1" applyFill="1" applyBorder="1" applyAlignment="1">
      <alignment horizontal="center" vertical="center" wrapText="1"/>
    </xf>
    <xf numFmtId="0" fontId="85" fillId="19" borderId="19" xfId="0" applyFont="1" applyFill="1" applyBorder="1" applyAlignment="1">
      <alignment vertical="center" wrapText="1"/>
    </xf>
    <xf numFmtId="0" fontId="85" fillId="19" borderId="1" xfId="0" applyFont="1" applyFill="1" applyBorder="1" applyAlignment="1">
      <alignment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85" fillId="19" borderId="2" xfId="0" applyFont="1" applyFill="1" applyBorder="1" applyAlignment="1">
      <alignment vertical="center" wrapText="1"/>
    </xf>
    <xf numFmtId="0" fontId="85" fillId="19" borderId="19" xfId="8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42" fillId="0" borderId="41" xfId="0" applyFont="1" applyFill="1" applyBorder="1" applyAlignment="1">
      <alignment vertical="center" wrapText="1"/>
    </xf>
    <xf numFmtId="0" fontId="42" fillId="0" borderId="19" xfId="11" applyFont="1" applyFill="1" applyBorder="1" applyAlignment="1">
      <alignment horizontal="left" vertical="center" wrapText="1"/>
    </xf>
    <xf numFmtId="0" fontId="42" fillId="0" borderId="19" xfId="0" applyFont="1" applyFill="1" applyBorder="1" applyAlignment="1">
      <alignment horizontal="left" vertical="center" wrapText="1"/>
    </xf>
    <xf numFmtId="0" fontId="86" fillId="0" borderId="19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29" fillId="8" borderId="19" xfId="11" applyFont="1" applyFill="1" applyBorder="1" applyAlignment="1">
      <alignment vertical="center" wrapText="1"/>
    </xf>
    <xf numFmtId="0" fontId="57" fillId="8" borderId="19" xfId="11" applyFont="1" applyFill="1" applyBorder="1" applyAlignment="1">
      <alignment vertical="center" wrapText="1"/>
    </xf>
    <xf numFmtId="169" fontId="32" fillId="8" borderId="1" xfId="11" applyNumberFormat="1" applyFont="1" applyFill="1" applyBorder="1" applyAlignment="1">
      <alignment horizontal="right" vertical="center"/>
    </xf>
    <xf numFmtId="166" fontId="26" fillId="8" borderId="19" xfId="11" applyNumberFormat="1" applyFont="1" applyFill="1" applyBorder="1" applyAlignment="1">
      <alignment vertical="center" wrapText="1"/>
    </xf>
    <xf numFmtId="0" fontId="42" fillId="8" borderId="2" xfId="0" applyFont="1" applyFill="1" applyBorder="1" applyAlignment="1">
      <alignment vertical="center" wrapText="1"/>
    </xf>
    <xf numFmtId="0" fontId="10" fillId="8" borderId="45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vertical="center" wrapText="1"/>
    </xf>
    <xf numFmtId="49" fontId="29" fillId="8" borderId="30" xfId="0" applyNumberFormat="1" applyFont="1" applyFill="1" applyBorder="1" applyAlignment="1">
      <alignment horizontal="center" vertical="center" wrapText="1"/>
    </xf>
    <xf numFmtId="43" fontId="27" fillId="8" borderId="45" xfId="12" applyFont="1" applyFill="1" applyBorder="1" applyAlignment="1">
      <alignment horizontal="right" vertical="center" wrapText="1"/>
    </xf>
    <xf numFmtId="165" fontId="27" fillId="8" borderId="45" xfId="13" applyFont="1" applyFill="1" applyBorder="1" applyAlignment="1">
      <alignment horizontal="right" vertical="center" wrapText="1"/>
    </xf>
    <xf numFmtId="164" fontId="30" fillId="8" borderId="45" xfId="14" applyFont="1" applyFill="1" applyBorder="1" applyAlignment="1">
      <alignment horizontal="right" vertical="center" wrapText="1"/>
    </xf>
    <xf numFmtId="166" fontId="27" fillId="8" borderId="45" xfId="11" applyNumberFormat="1" applyFont="1" applyFill="1" applyBorder="1" applyAlignment="1">
      <alignment vertical="center" wrapText="1"/>
    </xf>
    <xf numFmtId="0" fontId="29" fillId="8" borderId="41" xfId="11" applyFont="1" applyFill="1" applyBorder="1" applyAlignment="1">
      <alignment horizontal="center" vertical="center" wrapText="1"/>
    </xf>
    <xf numFmtId="0" fontId="74" fillId="8" borderId="46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vertical="center" wrapText="1"/>
    </xf>
    <xf numFmtId="49" fontId="29" fillId="8" borderId="47" xfId="0" applyNumberFormat="1" applyFont="1" applyFill="1" applyBorder="1" applyAlignment="1">
      <alignment horizontal="center" vertical="center" wrapText="1"/>
    </xf>
    <xf numFmtId="43" fontId="27" fillId="8" borderId="46" xfId="12" applyFont="1" applyFill="1" applyBorder="1" applyAlignment="1">
      <alignment horizontal="right" vertical="center" wrapText="1"/>
    </xf>
    <xf numFmtId="165" fontId="27" fillId="8" borderId="46" xfId="13" applyFont="1" applyFill="1" applyBorder="1" applyAlignment="1">
      <alignment horizontal="right" vertical="center" wrapText="1"/>
    </xf>
    <xf numFmtId="164" fontId="30" fillId="8" borderId="46" xfId="14" applyFont="1" applyFill="1" applyBorder="1" applyAlignment="1">
      <alignment horizontal="right" vertical="center" wrapText="1"/>
    </xf>
    <xf numFmtId="166" fontId="27" fillId="8" borderId="46" xfId="11" applyNumberFormat="1" applyFont="1" applyFill="1" applyBorder="1" applyAlignment="1">
      <alignment vertical="center" wrapText="1"/>
    </xf>
    <xf numFmtId="0" fontId="29" fillId="8" borderId="31" xfId="11" applyFont="1" applyFill="1" applyBorder="1" applyAlignment="1">
      <alignment horizontal="center" vertical="center" wrapText="1"/>
    </xf>
    <xf numFmtId="0" fontId="74" fillId="8" borderId="6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vertical="center" wrapText="1"/>
    </xf>
    <xf numFmtId="49" fontId="29" fillId="8" borderId="21" xfId="0" applyNumberFormat="1" applyFont="1" applyFill="1" applyBorder="1" applyAlignment="1">
      <alignment horizontal="center" vertical="center" wrapText="1"/>
    </xf>
    <xf numFmtId="43" fontId="27" fillId="8" borderId="6" xfId="12" applyFont="1" applyFill="1" applyBorder="1" applyAlignment="1">
      <alignment horizontal="right" vertical="center" wrapText="1"/>
    </xf>
    <xf numFmtId="165" fontId="27" fillId="8" borderId="6" xfId="13" applyFont="1" applyFill="1" applyBorder="1" applyAlignment="1">
      <alignment horizontal="right" vertical="center" wrapText="1"/>
    </xf>
    <xf numFmtId="164" fontId="30" fillId="8" borderId="6" xfId="14" applyFont="1" applyFill="1" applyBorder="1" applyAlignment="1">
      <alignment horizontal="right" vertical="center" wrapText="1"/>
    </xf>
    <xf numFmtId="166" fontId="27" fillId="8" borderId="6" xfId="11" applyNumberFormat="1" applyFont="1" applyFill="1" applyBorder="1" applyAlignment="1">
      <alignment vertical="center" wrapText="1"/>
    </xf>
    <xf numFmtId="0" fontId="29" fillId="8" borderId="22" xfId="11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vertical="center" wrapText="1"/>
    </xf>
    <xf numFmtId="0" fontId="14" fillId="8" borderId="41" xfId="0" applyFont="1" applyFill="1" applyBorder="1" applyAlignment="1">
      <alignment vertical="center" wrapText="1"/>
    </xf>
    <xf numFmtId="0" fontId="74" fillId="8" borderId="28" xfId="0" applyFont="1" applyFill="1" applyBorder="1" applyAlignment="1">
      <alignment horizontal="center" vertical="center" wrapText="1"/>
    </xf>
    <xf numFmtId="0" fontId="74" fillId="8" borderId="26" xfId="0" applyFont="1" applyFill="1" applyBorder="1" applyAlignment="1">
      <alignment horizontal="center" vertical="center" wrapText="1"/>
    </xf>
    <xf numFmtId="0" fontId="10" fillId="8" borderId="38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vertical="center" wrapText="1"/>
    </xf>
    <xf numFmtId="165" fontId="29" fillId="8" borderId="1" xfId="15" applyFont="1" applyFill="1" applyBorder="1" applyAlignment="1">
      <alignment horizontal="right" vertical="center" wrapText="1"/>
    </xf>
    <xf numFmtId="164" fontId="29" fillId="8" borderId="1" xfId="16" applyFont="1" applyFill="1" applyBorder="1" applyAlignment="1">
      <alignment horizontal="right" vertical="center" wrapText="1"/>
    </xf>
    <xf numFmtId="166" fontId="29" fillId="8" borderId="1" xfId="0" applyNumberFormat="1" applyFont="1" applyFill="1" applyBorder="1" applyAlignment="1">
      <alignment vertical="center" wrapText="1"/>
    </xf>
    <xf numFmtId="0" fontId="29" fillId="8" borderId="19" xfId="0" applyFont="1" applyFill="1" applyBorder="1" applyAlignment="1">
      <alignment horizontal="right" vertical="center" wrapText="1"/>
    </xf>
    <xf numFmtId="0" fontId="29" fillId="8" borderId="19" xfId="0" applyFont="1" applyFill="1" applyBorder="1" applyAlignment="1">
      <alignment vertical="center" wrapText="1"/>
    </xf>
    <xf numFmtId="0" fontId="42" fillId="8" borderId="19" xfId="0" applyFont="1" applyFill="1" applyBorder="1" applyAlignment="1">
      <alignment vertical="center" wrapText="1"/>
    </xf>
    <xf numFmtId="4" fontId="28" fillId="8" borderId="1" xfId="0" applyNumberFormat="1" applyFont="1" applyFill="1" applyBorder="1" applyAlignment="1">
      <alignment horizontal="right" vertical="center" wrapText="1"/>
    </xf>
    <xf numFmtId="0" fontId="29" fillId="8" borderId="1" xfId="0" applyFont="1" applyFill="1" applyBorder="1" applyAlignment="1">
      <alignment vertical="center" wrapText="1"/>
    </xf>
    <xf numFmtId="0" fontId="14" fillId="8" borderId="19" xfId="8" applyFont="1" applyFill="1" applyBorder="1" applyAlignment="1">
      <alignment vertical="center" wrapText="1"/>
    </xf>
    <xf numFmtId="49" fontId="27" fillId="8" borderId="18" xfId="8" applyNumberFormat="1" applyFont="1" applyFill="1" applyBorder="1" applyAlignment="1">
      <alignment horizontal="center" vertical="center" wrapText="1"/>
    </xf>
    <xf numFmtId="166" fontId="27" fillId="8" borderId="1" xfId="0" applyNumberFormat="1" applyFont="1" applyFill="1" applyBorder="1" applyAlignment="1">
      <alignment vertical="center" wrapText="1"/>
    </xf>
    <xf numFmtId="165" fontId="27" fillId="8" borderId="1" xfId="3" applyFont="1" applyFill="1" applyBorder="1" applyAlignment="1">
      <alignment horizontal="right" vertical="center" wrapText="1"/>
    </xf>
    <xf numFmtId="49" fontId="27" fillId="8" borderId="18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quotePrefix="1" applyBorder="1" applyAlignment="1">
      <alignment horizontal="center" vertical="top" wrapText="1"/>
    </xf>
    <xf numFmtId="0" fontId="0" fillId="0" borderId="36" xfId="0" quotePrefix="1" applyBorder="1" applyAlignment="1">
      <alignment horizontal="center" vertical="top" wrapText="1"/>
    </xf>
    <xf numFmtId="14" fontId="51" fillId="10" borderId="14" xfId="5" applyNumberFormat="1" applyFont="1" applyFill="1" applyBorder="1" applyAlignment="1">
      <alignment horizontal="center" vertical="center"/>
    </xf>
    <xf numFmtId="14" fontId="51" fillId="10" borderId="8" xfId="5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4" fillId="11" borderId="15" xfId="0" applyNumberFormat="1" applyFont="1" applyFill="1" applyBorder="1" applyAlignment="1">
      <alignment horizontal="center" vertical="center" wrapText="1"/>
    </xf>
    <xf numFmtId="0" fontId="34" fillId="11" borderId="16" xfId="0" applyNumberFormat="1" applyFont="1" applyFill="1" applyBorder="1" applyAlignment="1">
      <alignment horizontal="center" vertical="center" wrapText="1"/>
    </xf>
    <xf numFmtId="0" fontId="34" fillId="11" borderId="17" xfId="0" applyNumberFormat="1" applyFont="1" applyFill="1" applyBorder="1" applyAlignment="1">
      <alignment horizontal="center" vertical="center" wrapText="1"/>
    </xf>
    <xf numFmtId="0" fontId="38" fillId="0" borderId="24" xfId="0" applyNumberFormat="1" applyFont="1" applyFill="1" applyBorder="1" applyAlignment="1">
      <alignment horizontal="center" vertical="center" wrapText="1"/>
    </xf>
    <xf numFmtId="0" fontId="38" fillId="0" borderId="25" xfId="0" applyNumberFormat="1" applyFont="1" applyFill="1" applyBorder="1" applyAlignment="1">
      <alignment horizontal="center" vertical="center" wrapText="1"/>
    </xf>
    <xf numFmtId="0" fontId="38" fillId="0" borderId="16" xfId="0" applyNumberFormat="1" applyFont="1" applyFill="1" applyBorder="1" applyAlignment="1">
      <alignment horizontal="center" vertical="center" wrapText="1"/>
    </xf>
    <xf numFmtId="0" fontId="38" fillId="0" borderId="17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19" xfId="0" applyNumberFormat="1" applyFont="1" applyFill="1" applyBorder="1" applyAlignment="1">
      <alignment horizontal="center" vertical="center" wrapText="1"/>
    </xf>
    <xf numFmtId="0" fontId="10" fillId="8" borderId="45" xfId="0" applyFont="1" applyFill="1" applyBorder="1" applyAlignment="1">
      <alignment horizontal="center" vertical="center" wrapText="1"/>
    </xf>
    <xf numFmtId="0" fontId="74" fillId="8" borderId="6" xfId="0" applyFont="1" applyFill="1" applyBorder="1" applyAlignment="1">
      <alignment horizontal="center" vertical="center" wrapText="1"/>
    </xf>
    <xf numFmtId="0" fontId="34" fillId="11" borderId="43" xfId="0" applyNumberFormat="1" applyFont="1" applyFill="1" applyBorder="1" applyAlignment="1">
      <alignment horizontal="center" vertical="center" wrapText="1"/>
    </xf>
    <xf numFmtId="0" fontId="34" fillId="11" borderId="10" xfId="0" applyNumberFormat="1" applyFont="1" applyFill="1" applyBorder="1" applyAlignment="1">
      <alignment horizontal="center" vertical="center" wrapText="1"/>
    </xf>
    <xf numFmtId="0" fontId="34" fillId="11" borderId="11" xfId="0" applyNumberFormat="1" applyFont="1" applyFill="1" applyBorder="1" applyAlignment="1">
      <alignment horizontal="center" vertical="center" wrapText="1"/>
    </xf>
  </cellXfs>
  <cellStyles count="21">
    <cellStyle name="Dziesiętny" xfId="3" builtinId="3"/>
    <cellStyle name="Dziesiętny 2" xfId="12" xr:uid="{BEEAE57C-03D0-44AE-879D-5C633DCECA58}"/>
    <cellStyle name="Dziesiętny 2 2" xfId="7" xr:uid="{F6DE4BB3-4A9F-499B-A50E-0F4162DD423D}"/>
    <cellStyle name="Dziesiętny 2 6" xfId="17" xr:uid="{FE0E3F1C-DF89-49E5-841E-14F5CABE7ACC}"/>
    <cellStyle name="Dziesiętny 4 2" xfId="15" xr:uid="{035AE656-217C-4AEA-926E-8EA869486553}"/>
    <cellStyle name="Dziesiętny 6" xfId="13" xr:uid="{B8DAEBE5-57EC-431D-AA54-B7FA05A4BC4B}"/>
    <cellStyle name="Normal 3" xfId="2" xr:uid="{00000000-0005-0000-0000-000001000000}"/>
    <cellStyle name="Normalny" xfId="0" builtinId="0"/>
    <cellStyle name="Normalny 11" xfId="9" xr:uid="{EC28F68B-2860-4FE2-8880-680018ED0F2A}"/>
    <cellStyle name="Normalny 13" xfId="11" xr:uid="{CEDFFE2D-2A05-46F7-9E6A-D667EE9F88C1}"/>
    <cellStyle name="Normalny 17" xfId="19" xr:uid="{9C361BCF-D5EF-4878-AD2F-6A09415BD566}"/>
    <cellStyle name="Normalny 2" xfId="1" xr:uid="{00000000-0005-0000-0000-000003000000}"/>
    <cellStyle name="Normalny 3" xfId="6" xr:uid="{8878197C-4D24-43A2-B324-5AF5884FB847}"/>
    <cellStyle name="Normalny 3 2" xfId="5" xr:uid="{CD9BB2FF-BB9B-499E-B679-E94C1ABC3502}"/>
    <cellStyle name="Normalny 3 2 2" xfId="18" xr:uid="{39CA507B-75C2-4395-86C3-7E6985E26853}"/>
    <cellStyle name="Normalny 5 5" xfId="10" xr:uid="{028F0907-DBD1-4BF9-9953-B70B60F92116}"/>
    <cellStyle name="Normalny 6 2" xfId="8" xr:uid="{76D50C32-6007-4B06-B372-D6E08EEFC44A}"/>
    <cellStyle name="Walutowy" xfId="4" builtinId="4"/>
    <cellStyle name="Walutowy 2 3" xfId="20" xr:uid="{83ED213E-6876-46D6-A941-D6934C52A3DC}"/>
    <cellStyle name="Walutowy 3 2" xfId="16" xr:uid="{8567D36B-7757-4603-B5B9-3734F28B5B17}"/>
    <cellStyle name="Walutowy 4" xfId="14" xr:uid="{B73CAF67-3A53-4E4C-90DA-BD662F2991BB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EFEFE"/>
      <rgbColor rgb="FFED220B"/>
      <rgbColor rgb="FF60D83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95C1A-B59B-411D-B52E-54CBA189CADC}">
  <sheetPr>
    <pageSetUpPr fitToPage="1"/>
  </sheetPr>
  <dimension ref="A1:O41"/>
  <sheetViews>
    <sheetView zoomScale="90" zoomScaleNormal="90" workbookViewId="0">
      <pane xSplit="3" ySplit="2" topLeftCell="D21" activePane="bottomRight" state="frozenSplit"/>
      <selection pane="topRight" activeCell="D1" sqref="D1"/>
      <selection pane="bottomLeft" activeCell="A3" sqref="A3"/>
      <selection pane="bottomRight" activeCell="H30" sqref="H30"/>
    </sheetView>
  </sheetViews>
  <sheetFormatPr defaultColWidth="8.77734375" defaultRowHeight="13.2"/>
  <cols>
    <col min="1" max="1" width="8.77734375" style="57"/>
    <col min="2" max="2" width="3.77734375" style="86" bestFit="1" customWidth="1"/>
    <col min="3" max="3" width="33.44140625" customWidth="1"/>
    <col min="4" max="12" width="24.77734375" style="57" customWidth="1"/>
    <col min="13" max="15" width="28.109375" style="148" customWidth="1"/>
  </cols>
  <sheetData>
    <row r="1" spans="1:15" ht="13.8" thickBot="1"/>
    <row r="2" spans="1:15" s="67" customFormat="1" ht="16.2" thickBot="1">
      <c r="A2" s="66"/>
      <c r="B2" s="68" t="s">
        <v>156</v>
      </c>
      <c r="C2" s="87"/>
      <c r="D2" s="447" t="s">
        <v>174</v>
      </c>
      <c r="E2" s="448"/>
      <c r="F2" s="447" t="s">
        <v>172</v>
      </c>
      <c r="G2" s="448"/>
      <c r="H2" s="447" t="s">
        <v>173</v>
      </c>
      <c r="I2" s="448"/>
      <c r="J2" s="447" t="s">
        <v>169</v>
      </c>
      <c r="K2" s="448"/>
      <c r="L2" s="60" t="s">
        <v>274</v>
      </c>
      <c r="M2" s="149"/>
      <c r="N2" s="149"/>
      <c r="O2" s="149"/>
    </row>
    <row r="3" spans="1:15">
      <c r="B3" s="88" t="s">
        <v>157</v>
      </c>
      <c r="C3" s="89" t="s">
        <v>158</v>
      </c>
      <c r="D3" s="90">
        <v>43722</v>
      </c>
      <c r="E3" s="91">
        <v>43750</v>
      </c>
      <c r="F3" s="90">
        <v>43722</v>
      </c>
      <c r="G3" s="90">
        <v>43754</v>
      </c>
      <c r="H3" s="90">
        <v>43722</v>
      </c>
      <c r="I3" s="91">
        <v>43750</v>
      </c>
      <c r="J3" s="90">
        <v>43722</v>
      </c>
      <c r="K3" s="91">
        <v>43753</v>
      </c>
      <c r="L3" s="91">
        <v>43755</v>
      </c>
      <c r="M3" s="150"/>
      <c r="N3" s="151"/>
      <c r="O3" s="151"/>
    </row>
    <row r="4" spans="1:15" s="65" customFormat="1" ht="13.8" customHeight="1">
      <c r="A4" s="63"/>
      <c r="B4" s="92" t="s">
        <v>165</v>
      </c>
      <c r="C4" s="93" t="s">
        <v>163</v>
      </c>
      <c r="D4" s="94">
        <f>SUM(D5:D9)</f>
        <v>22548716.030000005</v>
      </c>
      <c r="E4" s="64">
        <f>SUM(E5:E9)</f>
        <v>23723760.25</v>
      </c>
      <c r="F4" s="94">
        <f>SUM(F5:F9)</f>
        <v>25593925.956195731</v>
      </c>
      <c r="G4" s="64">
        <f>SUM(G5:G9)</f>
        <v>24451531.338142537</v>
      </c>
      <c r="H4" s="94">
        <f t="shared" ref="H4" si="0">SUM(H5:H9)</f>
        <v>22243085.870000001</v>
      </c>
      <c r="I4" s="95">
        <f>SUM(I5:I9)</f>
        <v>24154915.5</v>
      </c>
      <c r="J4" s="94">
        <f>SUM(J5:J9)</f>
        <v>33892164.130000003</v>
      </c>
      <c r="K4" s="64">
        <f>SUM(K5:K9)</f>
        <v>33723713.670000002</v>
      </c>
      <c r="L4" s="64">
        <f>SUM(L5:L9)</f>
        <v>29620808.569999997</v>
      </c>
      <c r="M4" s="152"/>
      <c r="N4" s="153"/>
      <c r="O4" s="153"/>
    </row>
    <row r="5" spans="1:15">
      <c r="B5" s="96">
        <v>1</v>
      </c>
      <c r="C5" s="97" t="s">
        <v>159</v>
      </c>
      <c r="D5" s="98">
        <v>10710360.91</v>
      </c>
      <c r="E5" s="58">
        <v>10605678.91</v>
      </c>
      <c r="F5" s="98">
        <v>11978616.01</v>
      </c>
      <c r="G5" s="58">
        <v>11359454.050000001</v>
      </c>
      <c r="H5" s="98">
        <v>9860001.9100000001</v>
      </c>
      <c r="I5" s="58">
        <v>9799451.5399999991</v>
      </c>
      <c r="J5" s="98">
        <v>19500016.739999998</v>
      </c>
      <c r="K5" s="58">
        <v>19098003.640000001</v>
      </c>
      <c r="L5" s="58">
        <v>14429214.18</v>
      </c>
      <c r="M5" s="154"/>
      <c r="N5" s="155"/>
      <c r="O5" s="155"/>
    </row>
    <row r="6" spans="1:15">
      <c r="B6" s="96">
        <v>2</v>
      </c>
      <c r="C6" s="99" t="s">
        <v>160</v>
      </c>
      <c r="D6" s="98">
        <v>7480174.4800000004</v>
      </c>
      <c r="E6" s="58">
        <v>9182416.0500000007</v>
      </c>
      <c r="F6" s="98">
        <f>9005731.54</f>
        <v>9005731.5399999991</v>
      </c>
      <c r="G6" s="58">
        <v>9003608.2899999991</v>
      </c>
      <c r="H6" s="98">
        <v>7764057.4299999997</v>
      </c>
      <c r="I6" s="58">
        <v>9573752.5700000003</v>
      </c>
      <c r="J6" s="98">
        <v>8506328.6400000006</v>
      </c>
      <c r="K6" s="58">
        <v>9177355.4600000009</v>
      </c>
      <c r="L6" s="58">
        <v>10078014.609999999</v>
      </c>
      <c r="M6" s="154"/>
      <c r="N6" s="155"/>
      <c r="O6" s="155"/>
    </row>
    <row r="7" spans="1:15">
      <c r="B7" s="96">
        <v>3</v>
      </c>
      <c r="C7" s="99" t="s">
        <v>168</v>
      </c>
      <c r="D7" s="98">
        <v>2347867.92</v>
      </c>
      <c r="E7" s="58">
        <v>2176275.79</v>
      </c>
      <c r="F7" s="98">
        <v>2481574.48979592</v>
      </c>
      <c r="G7" s="58">
        <v>2520402.4435999999</v>
      </c>
      <c r="H7" s="98">
        <v>2663521.66</v>
      </c>
      <c r="I7" s="58">
        <v>2700381.6</v>
      </c>
      <c r="J7" s="98">
        <v>2698830.01</v>
      </c>
      <c r="K7" s="58">
        <v>2659475.09</v>
      </c>
      <c r="L7" s="58">
        <v>2687113.51</v>
      </c>
      <c r="M7" s="154"/>
      <c r="N7" s="155"/>
      <c r="O7" s="155"/>
    </row>
    <row r="8" spans="1:15">
      <c r="B8" s="96">
        <v>4</v>
      </c>
      <c r="C8" s="100" t="s">
        <v>161</v>
      </c>
      <c r="D8" s="101">
        <v>763977.17</v>
      </c>
      <c r="E8" s="59">
        <v>602482.1</v>
      </c>
      <c r="F8" s="101">
        <v>1207019.5993930099</v>
      </c>
      <c r="G8" s="59">
        <v>931919.31453586998</v>
      </c>
      <c r="H8" s="101">
        <v>1265906.95</v>
      </c>
      <c r="I8" s="59">
        <v>1187990.46</v>
      </c>
      <c r="J8" s="101">
        <v>1864498.47</v>
      </c>
      <c r="K8" s="59">
        <v>1727828.69</v>
      </c>
      <c r="L8" s="59">
        <v>1176966.49</v>
      </c>
      <c r="M8" s="154"/>
      <c r="N8" s="155"/>
      <c r="O8" s="155"/>
    </row>
    <row r="9" spans="1:15">
      <c r="B9" s="96">
        <v>5</v>
      </c>
      <c r="C9" s="99" t="s">
        <v>162</v>
      </c>
      <c r="D9" s="98">
        <v>1246335.55</v>
      </c>
      <c r="E9" s="58">
        <v>1156907.3999999999</v>
      </c>
      <c r="F9" s="98">
        <v>920984.317006803</v>
      </c>
      <c r="G9" s="58">
        <v>636147.24000666698</v>
      </c>
      <c r="H9" s="98">
        <v>689597.92</v>
      </c>
      <c r="I9" s="58">
        <v>893339.33</v>
      </c>
      <c r="J9" s="98">
        <v>1322490.27</v>
      </c>
      <c r="K9" s="58">
        <v>1061050.79</v>
      </c>
      <c r="L9" s="58">
        <v>1249499.78</v>
      </c>
      <c r="M9" s="154"/>
      <c r="N9" s="155"/>
      <c r="O9" s="155"/>
    </row>
    <row r="10" spans="1:15" s="65" customFormat="1" ht="13.8">
      <c r="A10" s="63"/>
      <c r="B10" s="92" t="s">
        <v>166</v>
      </c>
      <c r="C10" s="93" t="s">
        <v>164</v>
      </c>
      <c r="D10" s="94">
        <f>SUM(D11:D14)</f>
        <v>113618271.38</v>
      </c>
      <c r="E10" s="64">
        <f>SUM(E11:E14)</f>
        <v>111763239.75</v>
      </c>
      <c r="F10" s="94">
        <f>SUM(F11:F14)</f>
        <v>121750331.87757961</v>
      </c>
      <c r="G10" s="64">
        <f>SUM(G11:G14)</f>
        <v>109556986.67999999</v>
      </c>
      <c r="H10" s="94">
        <f t="shared" ref="H10" si="1">SUM(H11:H14)</f>
        <v>109843963.89999999</v>
      </c>
      <c r="I10" s="95">
        <f>SUM(I11:I14)</f>
        <v>117699605.16</v>
      </c>
      <c r="J10" s="94">
        <f>SUM(J11:J14)</f>
        <v>119602202.09</v>
      </c>
      <c r="K10" s="64">
        <f>SUM(K11:K14)</f>
        <v>120798256.58</v>
      </c>
      <c r="L10" s="64">
        <f>SUM(L11:L14)</f>
        <v>126379191.42</v>
      </c>
      <c r="M10" s="152"/>
      <c r="N10" s="153"/>
      <c r="O10" s="153"/>
    </row>
    <row r="11" spans="1:15">
      <c r="B11" s="96">
        <v>1</v>
      </c>
      <c r="C11" s="97" t="s">
        <v>159</v>
      </c>
      <c r="D11" s="98">
        <v>40684867.909999996</v>
      </c>
      <c r="E11" s="58">
        <v>40469131.810000002</v>
      </c>
      <c r="F11" s="98">
        <v>49384177.578499302</v>
      </c>
      <c r="G11" s="58">
        <v>41305724.460000001</v>
      </c>
      <c r="H11" s="98">
        <v>38835707.25</v>
      </c>
      <c r="I11" s="58">
        <v>41351977.310000002</v>
      </c>
      <c r="J11" s="98">
        <v>47242044.670000002</v>
      </c>
      <c r="K11" s="58">
        <v>45704073.619999997</v>
      </c>
      <c r="L11" s="58">
        <v>49315407.100000001</v>
      </c>
      <c r="M11" s="154"/>
      <c r="N11" s="155"/>
      <c r="O11" s="155"/>
    </row>
    <row r="12" spans="1:15">
      <c r="B12" s="96">
        <v>2</v>
      </c>
      <c r="C12" s="99" t="s">
        <v>167</v>
      </c>
      <c r="D12" s="98">
        <v>53581322.210000001</v>
      </c>
      <c r="E12" s="58">
        <v>53770840.270000003</v>
      </c>
      <c r="F12" s="98">
        <v>50540539.895818301</v>
      </c>
      <c r="G12" s="58">
        <v>52499931.979999997</v>
      </c>
      <c r="H12" s="98">
        <v>54165352.759999998</v>
      </c>
      <c r="I12" s="58">
        <v>54930918.229999997</v>
      </c>
      <c r="J12" s="98">
        <v>54154895.75</v>
      </c>
      <c r="K12" s="58">
        <v>52435963.850000001</v>
      </c>
      <c r="L12" s="58">
        <v>54065374.520000003</v>
      </c>
      <c r="M12" s="154"/>
      <c r="N12" s="155"/>
      <c r="O12" s="155"/>
    </row>
    <row r="13" spans="1:15">
      <c r="B13" s="96">
        <v>3</v>
      </c>
      <c r="C13" s="100" t="s">
        <v>161</v>
      </c>
      <c r="D13" s="98">
        <v>14807750.99</v>
      </c>
      <c r="E13" s="58">
        <v>13850377.289999999</v>
      </c>
      <c r="F13" s="98">
        <v>18372599.732701998</v>
      </c>
      <c r="G13" s="58">
        <v>14498057.789999999</v>
      </c>
      <c r="H13" s="98">
        <v>15342804.01</v>
      </c>
      <c r="I13" s="58">
        <v>18897810.699999999</v>
      </c>
      <c r="J13" s="98">
        <v>15581370.869999999</v>
      </c>
      <c r="K13" s="58">
        <v>20024664.890000001</v>
      </c>
      <c r="L13" s="58">
        <v>18316920.82</v>
      </c>
      <c r="M13" s="154"/>
      <c r="N13" s="155"/>
      <c r="O13" s="155"/>
    </row>
    <row r="14" spans="1:15">
      <c r="B14" s="96">
        <v>4</v>
      </c>
      <c r="C14" s="99" t="s">
        <v>162</v>
      </c>
      <c r="D14" s="101">
        <v>4544330.2699999996</v>
      </c>
      <c r="E14" s="59">
        <v>3672890.38</v>
      </c>
      <c r="F14" s="101">
        <v>3453014.67056</v>
      </c>
      <c r="G14" s="59">
        <v>1253272.45</v>
      </c>
      <c r="H14" s="101">
        <v>1500099.88</v>
      </c>
      <c r="I14" s="59">
        <v>2518898.92</v>
      </c>
      <c r="J14" s="101">
        <v>2623890.7999999998</v>
      </c>
      <c r="K14" s="59">
        <v>2633554.2200000002</v>
      </c>
      <c r="L14" s="59">
        <v>4681488.9800000004</v>
      </c>
      <c r="M14" s="154"/>
      <c r="N14" s="155"/>
      <c r="O14" s="155"/>
    </row>
    <row r="15" spans="1:15" ht="16.2" thickBot="1">
      <c r="B15" s="102"/>
      <c r="C15" s="103" t="s">
        <v>117</v>
      </c>
      <c r="D15" s="104">
        <f>D4+D10</f>
        <v>136166987.41</v>
      </c>
      <c r="E15" s="62">
        <f>E4+E10</f>
        <v>135487000</v>
      </c>
      <c r="F15" s="104">
        <f>F4+F10</f>
        <v>147344257.83377534</v>
      </c>
      <c r="G15" s="62">
        <f>G4+G10</f>
        <v>134008518.01814252</v>
      </c>
      <c r="H15" s="104">
        <f t="shared" ref="H15" si="2">H4+H10</f>
        <v>132087049.77</v>
      </c>
      <c r="I15" s="62">
        <f>I4+I10</f>
        <v>141854520.66</v>
      </c>
      <c r="J15" s="104">
        <f>J4+J10</f>
        <v>153494366.22</v>
      </c>
      <c r="K15" s="62">
        <f>K4+K10</f>
        <v>154521970.25</v>
      </c>
      <c r="L15" s="62">
        <f>L4+L10</f>
        <v>155999999.99000001</v>
      </c>
      <c r="M15" s="156"/>
      <c r="N15" s="157"/>
      <c r="O15" s="157"/>
    </row>
    <row r="16" spans="1:15" ht="207.45" customHeight="1">
      <c r="C16" t="s">
        <v>170</v>
      </c>
      <c r="E16" s="105" t="s">
        <v>192</v>
      </c>
      <c r="G16" s="120" t="s">
        <v>305</v>
      </c>
      <c r="J16" t="s">
        <v>171</v>
      </c>
      <c r="K16" s="120" t="s">
        <v>237</v>
      </c>
    </row>
    <row r="17" spans="1:15">
      <c r="B17" s="131"/>
      <c r="C17" s="140" t="s">
        <v>175</v>
      </c>
      <c r="D17" s="134">
        <v>17169322.149999999</v>
      </c>
      <c r="E17" s="133">
        <v>16348229.27</v>
      </c>
      <c r="F17" s="134">
        <v>8000000</v>
      </c>
      <c r="G17" s="133">
        <v>13276338.859999999</v>
      </c>
      <c r="H17" s="134">
        <v>14267000</v>
      </c>
      <c r="I17" s="133">
        <f>140000+1933926.35+855940+3050000</f>
        <v>5979866.3499999996</v>
      </c>
      <c r="J17" s="132">
        <v>1200000</v>
      </c>
      <c r="K17" s="133">
        <v>4811260.62</v>
      </c>
      <c r="L17" s="133"/>
      <c r="M17" s="154"/>
      <c r="N17" s="155"/>
      <c r="O17" s="155"/>
    </row>
    <row r="18" spans="1:15" ht="31.8" thickBot="1">
      <c r="B18" s="135"/>
      <c r="C18" s="136" t="s">
        <v>193</v>
      </c>
      <c r="D18" s="139">
        <f>D15-D17</f>
        <v>118997665.25999999</v>
      </c>
      <c r="E18" s="138">
        <f>E15-E17</f>
        <v>119138770.73</v>
      </c>
      <c r="F18" s="139">
        <f t="shared" ref="F18:I18" si="3">F15-F17</f>
        <v>139344257.83377534</v>
      </c>
      <c r="G18" s="138">
        <f t="shared" si="3"/>
        <v>120732179.15814252</v>
      </c>
      <c r="H18" s="139">
        <f t="shared" si="3"/>
        <v>117820049.77</v>
      </c>
      <c r="I18" s="138">
        <f t="shared" si="3"/>
        <v>135874654.31</v>
      </c>
      <c r="J18" s="137">
        <f>J15-J17</f>
        <v>152294366.22</v>
      </c>
      <c r="K18" s="138">
        <f>K15-K17</f>
        <v>149710709.63</v>
      </c>
      <c r="L18" s="138"/>
      <c r="M18" s="156"/>
      <c r="N18" s="157"/>
      <c r="O18" s="157"/>
    </row>
    <row r="20" spans="1:15" s="107" customFormat="1">
      <c r="A20" s="81"/>
      <c r="B20" s="128"/>
      <c r="D20" s="81"/>
      <c r="E20" s="81" t="s">
        <v>174</v>
      </c>
      <c r="F20" s="81"/>
      <c r="G20" s="81" t="s">
        <v>172</v>
      </c>
      <c r="H20" s="81"/>
      <c r="I20" s="81" t="s">
        <v>173</v>
      </c>
      <c r="J20" s="81"/>
      <c r="K20" s="81" t="s">
        <v>169</v>
      </c>
      <c r="L20" s="81"/>
      <c r="M20" s="158"/>
      <c r="N20" s="158"/>
      <c r="O20" s="158"/>
    </row>
    <row r="21" spans="1:15" s="107" customFormat="1">
      <c r="A21" s="81"/>
      <c r="B21" s="141" t="s">
        <v>194</v>
      </c>
      <c r="C21" s="142" t="s">
        <v>195</v>
      </c>
      <c r="D21" s="145"/>
      <c r="E21" s="144"/>
      <c r="F21" s="145"/>
      <c r="G21" s="144"/>
      <c r="H21" s="145"/>
      <c r="I21" s="144"/>
      <c r="J21" s="143"/>
      <c r="K21" s="144"/>
      <c r="L21" s="81"/>
      <c r="M21" s="158"/>
      <c r="N21" s="158"/>
      <c r="O21" s="158"/>
    </row>
    <row r="22" spans="1:15" s="107" customFormat="1">
      <c r="A22" s="81"/>
      <c r="B22" s="108">
        <v>1</v>
      </c>
      <c r="C22" s="109" t="s">
        <v>196</v>
      </c>
      <c r="D22" s="112"/>
      <c r="E22" s="111"/>
      <c r="F22" s="112"/>
      <c r="G22" s="111"/>
      <c r="H22" s="112"/>
      <c r="I22" s="111"/>
      <c r="J22" s="110"/>
      <c r="K22" s="111"/>
      <c r="L22" s="81"/>
      <c r="M22" s="158"/>
      <c r="N22" s="158"/>
      <c r="O22" s="158"/>
    </row>
    <row r="23" spans="1:15" ht="79.2">
      <c r="B23" s="113" t="s">
        <v>197</v>
      </c>
      <c r="C23" s="114" t="s">
        <v>198</v>
      </c>
      <c r="D23" s="117"/>
      <c r="E23" s="147">
        <v>360000</v>
      </c>
      <c r="F23" s="117"/>
      <c r="G23" s="118">
        <v>3497435.65</v>
      </c>
      <c r="H23" s="117"/>
      <c r="I23" s="118">
        <v>4404841.4800000004</v>
      </c>
      <c r="J23" s="115"/>
      <c r="K23" s="116" t="s">
        <v>243</v>
      </c>
    </row>
    <row r="24" spans="1:15" ht="79.2">
      <c r="B24" s="113" t="s">
        <v>199</v>
      </c>
      <c r="C24" s="114" t="s">
        <v>200</v>
      </c>
      <c r="D24" s="117"/>
      <c r="E24" s="147">
        <v>610000</v>
      </c>
      <c r="F24" s="117"/>
      <c r="G24" s="118">
        <f>2385779.6+G23</f>
        <v>5883215.25</v>
      </c>
      <c r="H24" s="117"/>
      <c r="I24" s="118">
        <v>5492574.2800000003</v>
      </c>
      <c r="J24" s="115"/>
      <c r="K24" s="116" t="s">
        <v>243</v>
      </c>
    </row>
    <row r="25" spans="1:15" s="107" customFormat="1">
      <c r="A25" s="81"/>
      <c r="B25" s="108">
        <v>2</v>
      </c>
      <c r="C25" s="109" t="s">
        <v>242</v>
      </c>
      <c r="D25" s="112"/>
      <c r="E25" s="111"/>
      <c r="F25" s="112"/>
      <c r="G25" s="111"/>
      <c r="H25" s="112"/>
      <c r="I25" s="111"/>
      <c r="J25" s="110"/>
      <c r="K25" s="111"/>
      <c r="L25" s="81"/>
      <c r="M25" s="158"/>
      <c r="N25" s="158"/>
      <c r="O25" s="158"/>
    </row>
    <row r="26" spans="1:15" ht="39.6">
      <c r="B26" s="113" t="s">
        <v>239</v>
      </c>
      <c r="C26" s="114" t="s">
        <v>238</v>
      </c>
      <c r="D26" s="117"/>
      <c r="E26" s="121">
        <v>2094466.1688000001</v>
      </c>
      <c r="F26" s="117"/>
      <c r="G26" s="118"/>
      <c r="H26" s="117"/>
      <c r="I26" s="118"/>
      <c r="J26" s="115"/>
      <c r="K26" s="116"/>
    </row>
    <row r="27" spans="1:15" ht="52.8">
      <c r="B27" s="113" t="s">
        <v>240</v>
      </c>
      <c r="C27" s="114" t="s">
        <v>241</v>
      </c>
      <c r="D27" s="117"/>
      <c r="E27" s="121">
        <v>463357.17344393302</v>
      </c>
      <c r="F27" s="117"/>
      <c r="G27" s="118"/>
      <c r="H27" s="117"/>
      <c r="I27" s="118"/>
      <c r="J27" s="115"/>
      <c r="K27" s="116"/>
    </row>
    <row r="28" spans="1:15" s="107" customFormat="1">
      <c r="A28" s="81"/>
      <c r="B28" s="108">
        <v>3</v>
      </c>
      <c r="C28" s="109" t="s">
        <v>275</v>
      </c>
      <c r="D28" s="112"/>
      <c r="E28" s="111"/>
      <c r="F28" s="112"/>
      <c r="G28" s="111"/>
      <c r="H28" s="112"/>
      <c r="I28" s="111"/>
      <c r="J28" s="110"/>
      <c r="K28" s="111"/>
      <c r="L28" s="81"/>
      <c r="M28" s="158"/>
      <c r="N28" s="158"/>
      <c r="O28" s="158"/>
    </row>
    <row r="29" spans="1:15">
      <c r="B29" s="129" t="s">
        <v>283</v>
      </c>
      <c r="C29" s="114" t="s">
        <v>276</v>
      </c>
      <c r="D29" s="117"/>
      <c r="E29" s="121"/>
      <c r="F29" s="117"/>
      <c r="G29" s="118">
        <v>2196150</v>
      </c>
      <c r="H29" s="117"/>
      <c r="I29" s="118"/>
      <c r="J29" s="130"/>
      <c r="K29" s="116"/>
    </row>
    <row r="30" spans="1:15" ht="26.4">
      <c r="B30" s="129" t="s">
        <v>284</v>
      </c>
      <c r="C30" s="114" t="s">
        <v>277</v>
      </c>
      <c r="D30" s="117"/>
      <c r="E30" s="121"/>
      <c r="F30" s="117"/>
      <c r="G30" s="118">
        <v>157300</v>
      </c>
      <c r="H30" s="117"/>
      <c r="I30" s="118"/>
      <c r="J30" s="130"/>
      <c r="K30" s="116"/>
      <c r="M30" s="175"/>
    </row>
    <row r="31" spans="1:15">
      <c r="B31" s="129" t="s">
        <v>282</v>
      </c>
      <c r="C31" s="114" t="s">
        <v>278</v>
      </c>
      <c r="D31" s="117"/>
      <c r="E31" s="121"/>
      <c r="F31" s="117"/>
      <c r="G31" s="118">
        <v>99750</v>
      </c>
      <c r="H31" s="117"/>
      <c r="I31" s="118"/>
      <c r="J31" s="130"/>
      <c r="K31" s="116"/>
    </row>
    <row r="32" spans="1:15">
      <c r="B32" s="129" t="s">
        <v>285</v>
      </c>
      <c r="C32" s="114" t="s">
        <v>279</v>
      </c>
      <c r="D32" s="117"/>
      <c r="E32" s="121"/>
      <c r="F32" s="117"/>
      <c r="G32" s="118">
        <v>247556.25</v>
      </c>
      <c r="H32" s="117"/>
      <c r="I32" s="118"/>
      <c r="J32" s="130"/>
      <c r="K32" s="116"/>
    </row>
    <row r="33" spans="1:15">
      <c r="B33" s="129" t="s">
        <v>286</v>
      </c>
      <c r="C33" s="114" t="s">
        <v>280</v>
      </c>
      <c r="D33" s="117"/>
      <c r="E33" s="121"/>
      <c r="F33" s="117"/>
      <c r="G33" s="118">
        <v>458878.74999999994</v>
      </c>
      <c r="H33" s="117"/>
      <c r="I33" s="118"/>
      <c r="J33" s="130"/>
      <c r="K33" s="116"/>
    </row>
    <row r="34" spans="1:15" ht="40.200000000000003" customHeight="1">
      <c r="B34" s="129" t="s">
        <v>287</v>
      </c>
      <c r="C34" s="114" t="s">
        <v>281</v>
      </c>
      <c r="D34" s="117"/>
      <c r="E34" s="121"/>
      <c r="F34" s="117"/>
      <c r="G34" s="118">
        <v>2420442</v>
      </c>
      <c r="H34" s="117"/>
      <c r="I34" s="118"/>
      <c r="J34" s="130"/>
      <c r="K34" s="116"/>
    </row>
    <row r="35" spans="1:15" ht="63" thickBot="1">
      <c r="B35" s="102"/>
      <c r="C35" s="61" t="s">
        <v>288</v>
      </c>
      <c r="D35" s="104"/>
      <c r="E35" s="127">
        <f>E15+E23</f>
        <v>135847000</v>
      </c>
      <c r="F35" s="104"/>
      <c r="G35" s="119">
        <f>G15+G23+G29+G30+G31+G32+G33+G34</f>
        <v>143086030.66814253</v>
      </c>
      <c r="H35" s="104">
        <v>4586568</v>
      </c>
      <c r="I35" s="119">
        <f>I23+I15</f>
        <v>146259362.13999999</v>
      </c>
      <c r="J35" s="106"/>
      <c r="K35" s="62">
        <f>K15</f>
        <v>154521970.25</v>
      </c>
      <c r="L35" s="62"/>
      <c r="M35" s="156"/>
      <c r="N35" s="157"/>
      <c r="O35" s="157"/>
    </row>
    <row r="36" spans="1:15" ht="63" thickBot="1">
      <c r="B36" s="102"/>
      <c r="C36" s="61" t="s">
        <v>289</v>
      </c>
      <c r="D36" s="104"/>
      <c r="E36" s="127">
        <f>E15+E24</f>
        <v>136097000</v>
      </c>
      <c r="F36" s="104"/>
      <c r="G36" s="119">
        <f>G15+G24+G29+G30+G31+G32+G33+G34</f>
        <v>145471810.26814252</v>
      </c>
      <c r="H36" s="104">
        <f>H35+H15</f>
        <v>136673617.76999998</v>
      </c>
      <c r="I36" s="119">
        <f>I15+I24</f>
        <v>147347094.94</v>
      </c>
      <c r="J36" s="106"/>
      <c r="K36" s="62">
        <f>K15</f>
        <v>154521970.25</v>
      </c>
      <c r="L36" s="62"/>
      <c r="M36" s="156"/>
      <c r="N36" s="157"/>
      <c r="O36" s="157"/>
    </row>
    <row r="39" spans="1:15" s="107" customFormat="1">
      <c r="A39" s="81"/>
      <c r="B39" s="128"/>
      <c r="D39" s="81"/>
      <c r="E39" s="81" t="s">
        <v>174</v>
      </c>
      <c r="F39" s="81"/>
      <c r="G39" s="81" t="s">
        <v>172</v>
      </c>
      <c r="H39" s="81"/>
      <c r="I39" s="81" t="s">
        <v>173</v>
      </c>
      <c r="J39" s="81"/>
      <c r="K39" s="81" t="s">
        <v>169</v>
      </c>
      <c r="L39" s="81" t="s">
        <v>274</v>
      </c>
      <c r="M39" s="158"/>
      <c r="N39" s="158"/>
      <c r="O39" s="158"/>
    </row>
    <row r="40" spans="1:15" ht="255" customHeight="1">
      <c r="C40" s="146" t="s">
        <v>290</v>
      </c>
      <c r="D40" s="443" t="s">
        <v>271</v>
      </c>
      <c r="E40" s="444"/>
      <c r="F40" s="443" t="s">
        <v>270</v>
      </c>
      <c r="G40" s="444"/>
      <c r="H40" s="443" t="s">
        <v>272</v>
      </c>
      <c r="I40" s="444"/>
      <c r="J40" s="443" t="s">
        <v>303</v>
      </c>
      <c r="K40" s="444"/>
      <c r="L40" s="173" t="s">
        <v>304</v>
      </c>
    </row>
    <row r="41" spans="1:15" ht="144" customHeight="1">
      <c r="C41" s="146" t="s">
        <v>291</v>
      </c>
      <c r="D41" s="445" t="s">
        <v>273</v>
      </c>
      <c r="E41" s="446"/>
      <c r="F41" s="441"/>
      <c r="G41" s="442"/>
      <c r="H41" s="441"/>
      <c r="I41" s="442"/>
      <c r="J41" s="441"/>
      <c r="K41" s="442"/>
      <c r="L41" s="174"/>
    </row>
  </sheetData>
  <mergeCells count="12">
    <mergeCell ref="J2:K2"/>
    <mergeCell ref="F2:G2"/>
    <mergeCell ref="H2:I2"/>
    <mergeCell ref="D2:E2"/>
    <mergeCell ref="J40:K40"/>
    <mergeCell ref="J41:K41"/>
    <mergeCell ref="D40:E40"/>
    <mergeCell ref="F40:G40"/>
    <mergeCell ref="H40:I40"/>
    <mergeCell ref="D41:E41"/>
    <mergeCell ref="F41:G41"/>
    <mergeCell ref="H41:I41"/>
  </mergeCells>
  <phoneticPr fontId="54" type="noConversion"/>
  <pageMargins left="0.7" right="0.7" top="0.75" bottom="0.75" header="0.3" footer="0.3"/>
  <pageSetup paperSize="8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9856D-E528-448B-973A-A8F0DD628D4E}">
  <sheetPr>
    <pageSetUpPr fitToPage="1"/>
  </sheetPr>
  <dimension ref="A1:IP416"/>
  <sheetViews>
    <sheetView tabSelected="1" zoomScale="85" zoomScaleNormal="85" workbookViewId="0">
      <pane xSplit="2" ySplit="2" topLeftCell="C96" activePane="bottomRight" state="frozenSplit"/>
      <selection pane="topRight" activeCell="B1" sqref="B1"/>
      <selection pane="bottomLeft" activeCell="A3" sqref="A3"/>
      <selection pane="bottomRight" activeCell="C12" sqref="C12"/>
    </sheetView>
  </sheetViews>
  <sheetFormatPr defaultColWidth="16.33203125" defaultRowHeight="13.8" outlineLevelRow="4"/>
  <cols>
    <col min="1" max="1" width="13.77734375" style="186" customWidth="1"/>
    <col min="2" max="2" width="73.77734375" style="7" customWidth="1"/>
    <col min="3" max="3" width="13.109375" style="274" customWidth="1"/>
    <col min="4" max="5" width="18.77734375" style="274" customWidth="1"/>
    <col min="6" max="6" width="22.6640625" style="170" customWidth="1"/>
    <col min="7" max="7" width="28.109375" style="1" customWidth="1"/>
    <col min="8" max="8" width="28.109375" style="15" customWidth="1"/>
    <col min="9" max="10" width="41.6640625" style="15" customWidth="1"/>
    <col min="11" max="13" width="16.33203125" style="3"/>
    <col min="14" max="14" width="16.33203125" style="3" hidden="1" customWidth="1"/>
    <col min="15" max="250" width="16.33203125" style="3"/>
    <col min="251" max="16384" width="16.33203125" style="4"/>
  </cols>
  <sheetData>
    <row r="1" spans="1:250" ht="48" customHeight="1">
      <c r="A1" s="185"/>
      <c r="B1" s="345" t="s">
        <v>655</v>
      </c>
      <c r="C1" s="452" t="s">
        <v>307</v>
      </c>
      <c r="D1" s="453"/>
      <c r="E1" s="453"/>
      <c r="F1" s="453"/>
      <c r="G1" s="453"/>
      <c r="H1" s="453"/>
      <c r="I1" s="454"/>
      <c r="J1" s="210"/>
    </row>
    <row r="2" spans="1:250" s="2" customFormat="1" ht="45" customHeight="1" thickBot="1">
      <c r="A2" s="237" t="s">
        <v>308</v>
      </c>
      <c r="B2" s="197" t="s">
        <v>16</v>
      </c>
      <c r="C2" s="228" t="s">
        <v>177</v>
      </c>
      <c r="D2" s="238" t="s">
        <v>336</v>
      </c>
      <c r="E2" s="238" t="s">
        <v>335</v>
      </c>
      <c r="F2" s="229" t="s">
        <v>105</v>
      </c>
      <c r="G2" s="229" t="s">
        <v>104</v>
      </c>
      <c r="H2" s="229" t="s">
        <v>176</v>
      </c>
      <c r="I2" s="230" t="s">
        <v>333</v>
      </c>
      <c r="J2" s="209"/>
      <c r="K2" s="20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pans="1:250" s="6" customFormat="1" ht="21" customHeight="1">
      <c r="A3" s="375" t="s">
        <v>165</v>
      </c>
      <c r="B3" s="179" t="s">
        <v>334</v>
      </c>
      <c r="C3" s="243"/>
      <c r="D3" s="244"/>
      <c r="E3" s="244"/>
      <c r="F3" s="245"/>
      <c r="G3" s="176"/>
      <c r="H3" s="177"/>
      <c r="I3" s="177"/>
      <c r="J3" s="211"/>
      <c r="K3" s="21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</row>
    <row r="4" spans="1:250" s="6" customFormat="1" ht="32.700000000000003" customHeight="1">
      <c r="A4" s="376" t="s">
        <v>309</v>
      </c>
      <c r="B4" s="190" t="s">
        <v>523</v>
      </c>
      <c r="C4" s="239"/>
      <c r="D4" s="240"/>
      <c r="E4" s="240"/>
      <c r="F4" s="246"/>
      <c r="G4" s="220"/>
      <c r="H4" s="220">
        <f>SUM(G5:G14)</f>
        <v>0</v>
      </c>
      <c r="I4" s="220"/>
      <c r="J4" s="211"/>
      <c r="K4" s="21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</row>
    <row r="5" spans="1:250" s="234" customFormat="1" ht="21" customHeight="1" outlineLevel="1">
      <c r="A5" s="377" t="s">
        <v>339</v>
      </c>
      <c r="B5" s="193" t="s">
        <v>186</v>
      </c>
      <c r="C5" s="85" t="s">
        <v>0</v>
      </c>
      <c r="D5" s="50">
        <v>825</v>
      </c>
      <c r="E5" s="50"/>
      <c r="F5" s="236"/>
      <c r="G5" s="84">
        <f>E5*F5</f>
        <v>0</v>
      </c>
      <c r="H5" s="126"/>
      <c r="I5" s="126"/>
      <c r="J5" s="232"/>
      <c r="K5" s="232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  <c r="DR5" s="233"/>
      <c r="DS5" s="233"/>
      <c r="DT5" s="233"/>
      <c r="DU5" s="233"/>
      <c r="DV5" s="233"/>
      <c r="DW5" s="233"/>
      <c r="DX5" s="233"/>
      <c r="DY5" s="233"/>
      <c r="DZ5" s="233"/>
      <c r="EA5" s="233"/>
      <c r="EB5" s="233"/>
      <c r="EC5" s="233"/>
      <c r="ED5" s="233"/>
      <c r="EE5" s="233"/>
      <c r="EF5" s="233"/>
      <c r="EG5" s="233"/>
      <c r="EH5" s="233"/>
      <c r="EI5" s="233"/>
      <c r="EJ5" s="233"/>
      <c r="EK5" s="233"/>
      <c r="EL5" s="233"/>
      <c r="EM5" s="233"/>
      <c r="EN5" s="233"/>
      <c r="EO5" s="233"/>
      <c r="EP5" s="233"/>
      <c r="EQ5" s="233"/>
      <c r="ER5" s="233"/>
      <c r="ES5" s="233"/>
      <c r="ET5" s="233"/>
      <c r="EU5" s="233"/>
      <c r="EV5" s="233"/>
      <c r="EW5" s="233"/>
      <c r="EX5" s="233"/>
      <c r="EY5" s="233"/>
      <c r="EZ5" s="233"/>
      <c r="FA5" s="233"/>
      <c r="FB5" s="233"/>
      <c r="FC5" s="233"/>
      <c r="FD5" s="233"/>
      <c r="FE5" s="233"/>
      <c r="FF5" s="233"/>
      <c r="FG5" s="233"/>
      <c r="FH5" s="233"/>
      <c r="FI5" s="233"/>
      <c r="FJ5" s="233"/>
      <c r="FK5" s="233"/>
      <c r="FL5" s="233"/>
      <c r="FM5" s="233"/>
      <c r="FN5" s="233"/>
      <c r="FO5" s="233"/>
      <c r="FP5" s="233"/>
      <c r="FQ5" s="233"/>
      <c r="FR5" s="233"/>
      <c r="FS5" s="233"/>
      <c r="FT5" s="233"/>
      <c r="FU5" s="233"/>
      <c r="FV5" s="233"/>
      <c r="FW5" s="233"/>
      <c r="FX5" s="233"/>
      <c r="FY5" s="233"/>
      <c r="FZ5" s="233"/>
      <c r="GA5" s="233"/>
      <c r="GB5" s="233"/>
      <c r="GC5" s="233"/>
      <c r="GD5" s="233"/>
      <c r="GE5" s="233"/>
      <c r="GF5" s="233"/>
      <c r="GG5" s="233"/>
      <c r="GH5" s="233"/>
      <c r="GI5" s="233"/>
      <c r="GJ5" s="233"/>
      <c r="GK5" s="233"/>
      <c r="GL5" s="233"/>
      <c r="GM5" s="233"/>
      <c r="GN5" s="233"/>
      <c r="GO5" s="233"/>
      <c r="GP5" s="233"/>
      <c r="GQ5" s="233"/>
      <c r="GR5" s="233"/>
      <c r="GS5" s="233"/>
      <c r="GT5" s="233"/>
      <c r="GU5" s="233"/>
      <c r="GV5" s="233"/>
      <c r="GW5" s="233"/>
      <c r="GX5" s="233"/>
      <c r="GY5" s="233"/>
      <c r="GZ5" s="233"/>
      <c r="HA5" s="233"/>
      <c r="HB5" s="233"/>
      <c r="HC5" s="233"/>
      <c r="HD5" s="233"/>
      <c r="HE5" s="233"/>
      <c r="HF5" s="233"/>
      <c r="HG5" s="233"/>
      <c r="HH5" s="233"/>
      <c r="HI5" s="233"/>
      <c r="HJ5" s="233"/>
      <c r="HK5" s="233"/>
      <c r="HL5" s="233"/>
      <c r="HM5" s="233"/>
      <c r="HN5" s="233"/>
      <c r="HO5" s="233"/>
      <c r="HP5" s="233"/>
      <c r="HQ5" s="233"/>
      <c r="HR5" s="233"/>
      <c r="HS5" s="233"/>
      <c r="HT5" s="233"/>
      <c r="HU5" s="233"/>
      <c r="HV5" s="233"/>
      <c r="HW5" s="233"/>
      <c r="HX5" s="233"/>
      <c r="HY5" s="233"/>
      <c r="HZ5" s="233"/>
      <c r="IA5" s="233"/>
      <c r="IB5" s="233"/>
      <c r="IC5" s="233"/>
      <c r="ID5" s="233"/>
      <c r="IE5" s="233"/>
      <c r="IF5" s="233"/>
      <c r="IG5" s="233"/>
      <c r="IH5" s="233"/>
      <c r="II5" s="233"/>
      <c r="IJ5" s="233"/>
      <c r="IK5" s="233"/>
      <c r="IL5" s="233"/>
      <c r="IM5" s="233"/>
      <c r="IN5" s="233"/>
      <c r="IO5" s="233"/>
      <c r="IP5" s="233"/>
    </row>
    <row r="6" spans="1:250" s="234" customFormat="1" ht="21" customHeight="1" outlineLevel="1">
      <c r="A6" s="377" t="s">
        <v>340</v>
      </c>
      <c r="B6" s="193" t="s">
        <v>187</v>
      </c>
      <c r="C6" s="85" t="s">
        <v>0</v>
      </c>
      <c r="D6" s="50">
        <v>6700</v>
      </c>
      <c r="E6" s="50"/>
      <c r="F6" s="236"/>
      <c r="G6" s="84">
        <f t="shared" ref="G6:G14" si="0">E6*F6</f>
        <v>0</v>
      </c>
      <c r="H6" s="126"/>
      <c r="I6" s="126"/>
      <c r="J6" s="232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/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/>
      <c r="DS6" s="233"/>
      <c r="DT6" s="233"/>
      <c r="DU6" s="233"/>
      <c r="DV6" s="233"/>
      <c r="DW6" s="233"/>
      <c r="DX6" s="233"/>
      <c r="DY6" s="233"/>
      <c r="DZ6" s="233"/>
      <c r="EA6" s="233"/>
      <c r="EB6" s="233"/>
      <c r="EC6" s="233"/>
      <c r="ED6" s="233"/>
      <c r="EE6" s="233"/>
      <c r="EF6" s="233"/>
      <c r="EG6" s="233"/>
      <c r="EH6" s="233"/>
      <c r="EI6" s="233"/>
      <c r="EJ6" s="233"/>
      <c r="EK6" s="233"/>
      <c r="EL6" s="233"/>
      <c r="EM6" s="233"/>
      <c r="EN6" s="233"/>
      <c r="EO6" s="233"/>
      <c r="EP6" s="233"/>
      <c r="EQ6" s="233"/>
      <c r="ER6" s="233"/>
      <c r="ES6" s="233"/>
      <c r="ET6" s="233"/>
      <c r="EU6" s="233"/>
      <c r="EV6" s="233"/>
      <c r="EW6" s="233"/>
      <c r="EX6" s="233"/>
      <c r="EY6" s="233"/>
      <c r="EZ6" s="233"/>
      <c r="FA6" s="233"/>
      <c r="FB6" s="233"/>
      <c r="FC6" s="233"/>
      <c r="FD6" s="233"/>
      <c r="FE6" s="233"/>
      <c r="FF6" s="233"/>
      <c r="FG6" s="233"/>
      <c r="FH6" s="233"/>
      <c r="FI6" s="233"/>
      <c r="FJ6" s="233"/>
      <c r="FK6" s="233"/>
      <c r="FL6" s="233"/>
      <c r="FM6" s="233"/>
      <c r="FN6" s="233"/>
      <c r="FO6" s="233"/>
      <c r="FP6" s="233"/>
      <c r="FQ6" s="233"/>
      <c r="FR6" s="233"/>
      <c r="FS6" s="233"/>
      <c r="FT6" s="233"/>
      <c r="FU6" s="233"/>
      <c r="FV6" s="233"/>
      <c r="FW6" s="233"/>
      <c r="FX6" s="233"/>
      <c r="FY6" s="233"/>
      <c r="FZ6" s="233"/>
      <c r="GA6" s="233"/>
      <c r="GB6" s="233"/>
      <c r="GC6" s="233"/>
      <c r="GD6" s="233"/>
      <c r="GE6" s="233"/>
      <c r="GF6" s="233"/>
      <c r="GG6" s="233"/>
      <c r="GH6" s="233"/>
      <c r="GI6" s="233"/>
      <c r="GJ6" s="233"/>
      <c r="GK6" s="233"/>
      <c r="GL6" s="233"/>
      <c r="GM6" s="233"/>
      <c r="GN6" s="233"/>
      <c r="GO6" s="233"/>
      <c r="GP6" s="233"/>
      <c r="GQ6" s="233"/>
      <c r="GR6" s="233"/>
      <c r="GS6" s="233"/>
      <c r="GT6" s="233"/>
      <c r="GU6" s="233"/>
      <c r="GV6" s="233"/>
      <c r="GW6" s="233"/>
      <c r="GX6" s="233"/>
      <c r="GY6" s="233"/>
      <c r="GZ6" s="233"/>
      <c r="HA6" s="233"/>
      <c r="HB6" s="233"/>
      <c r="HC6" s="233"/>
      <c r="HD6" s="233"/>
      <c r="HE6" s="233"/>
      <c r="HF6" s="233"/>
      <c r="HG6" s="233"/>
      <c r="HH6" s="233"/>
      <c r="HI6" s="233"/>
      <c r="HJ6" s="233"/>
      <c r="HK6" s="233"/>
      <c r="HL6" s="233"/>
      <c r="HM6" s="233"/>
      <c r="HN6" s="233"/>
      <c r="HO6" s="233"/>
      <c r="HP6" s="233"/>
      <c r="HQ6" s="233"/>
      <c r="HR6" s="233"/>
      <c r="HS6" s="233"/>
      <c r="HT6" s="233"/>
      <c r="HU6" s="233"/>
      <c r="HV6" s="233"/>
      <c r="HW6" s="233"/>
      <c r="HX6" s="233"/>
      <c r="HY6" s="233"/>
      <c r="HZ6" s="233"/>
      <c r="IA6" s="233"/>
      <c r="IB6" s="233"/>
      <c r="IC6" s="233"/>
      <c r="ID6" s="233"/>
      <c r="IE6" s="233"/>
      <c r="IF6" s="233"/>
      <c r="IG6" s="233"/>
      <c r="IH6" s="233"/>
      <c r="II6" s="233"/>
      <c r="IJ6" s="233"/>
      <c r="IK6" s="233"/>
      <c r="IL6" s="233"/>
      <c r="IM6" s="233"/>
      <c r="IN6" s="233"/>
      <c r="IO6" s="233"/>
      <c r="IP6" s="233"/>
    </row>
    <row r="7" spans="1:250" s="234" customFormat="1" ht="21" customHeight="1" outlineLevel="1">
      <c r="A7" s="377" t="s">
        <v>341</v>
      </c>
      <c r="B7" s="193" t="s">
        <v>188</v>
      </c>
      <c r="C7" s="85" t="s">
        <v>1</v>
      </c>
      <c r="D7" s="50">
        <v>14700</v>
      </c>
      <c r="E7" s="50"/>
      <c r="F7" s="236"/>
      <c r="G7" s="84">
        <f t="shared" si="0"/>
        <v>0</v>
      </c>
      <c r="H7" s="126"/>
      <c r="I7" s="126"/>
      <c r="J7" s="232"/>
      <c r="K7" s="232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33"/>
      <c r="FE7" s="233"/>
      <c r="FF7" s="233"/>
      <c r="FG7" s="233"/>
      <c r="FH7" s="233"/>
      <c r="FI7" s="233"/>
      <c r="FJ7" s="233"/>
      <c r="FK7" s="233"/>
      <c r="FL7" s="233"/>
      <c r="FM7" s="233"/>
      <c r="FN7" s="233"/>
      <c r="FO7" s="233"/>
      <c r="FP7" s="233"/>
      <c r="FQ7" s="233"/>
      <c r="FR7" s="233"/>
      <c r="FS7" s="233"/>
      <c r="FT7" s="233"/>
      <c r="FU7" s="233"/>
      <c r="FV7" s="233"/>
      <c r="FW7" s="233"/>
      <c r="FX7" s="233"/>
      <c r="FY7" s="233"/>
      <c r="FZ7" s="233"/>
      <c r="GA7" s="233"/>
      <c r="GB7" s="233"/>
      <c r="GC7" s="233"/>
      <c r="GD7" s="233"/>
      <c r="GE7" s="233"/>
      <c r="GF7" s="233"/>
      <c r="GG7" s="233"/>
      <c r="GH7" s="233"/>
      <c r="GI7" s="233"/>
      <c r="GJ7" s="233"/>
      <c r="GK7" s="233"/>
      <c r="GL7" s="233"/>
      <c r="GM7" s="233"/>
      <c r="GN7" s="233"/>
      <c r="GO7" s="233"/>
      <c r="GP7" s="233"/>
      <c r="GQ7" s="233"/>
      <c r="GR7" s="233"/>
      <c r="GS7" s="233"/>
      <c r="GT7" s="233"/>
      <c r="GU7" s="233"/>
      <c r="GV7" s="233"/>
      <c r="GW7" s="233"/>
      <c r="GX7" s="233"/>
      <c r="GY7" s="233"/>
      <c r="GZ7" s="233"/>
      <c r="HA7" s="233"/>
      <c r="HB7" s="233"/>
      <c r="HC7" s="233"/>
      <c r="HD7" s="233"/>
      <c r="HE7" s="233"/>
      <c r="HF7" s="233"/>
      <c r="HG7" s="233"/>
      <c r="HH7" s="233"/>
      <c r="HI7" s="233"/>
      <c r="HJ7" s="233"/>
      <c r="HK7" s="233"/>
      <c r="HL7" s="233"/>
      <c r="HM7" s="233"/>
      <c r="HN7" s="233"/>
      <c r="HO7" s="233"/>
      <c r="HP7" s="233"/>
      <c r="HQ7" s="233"/>
      <c r="HR7" s="233"/>
      <c r="HS7" s="233"/>
      <c r="HT7" s="233"/>
      <c r="HU7" s="233"/>
      <c r="HV7" s="233"/>
      <c r="HW7" s="233"/>
      <c r="HX7" s="233"/>
      <c r="HY7" s="233"/>
      <c r="HZ7" s="233"/>
      <c r="IA7" s="233"/>
      <c r="IB7" s="233"/>
      <c r="IC7" s="233"/>
      <c r="ID7" s="233"/>
      <c r="IE7" s="233"/>
      <c r="IF7" s="233"/>
      <c r="IG7" s="233"/>
      <c r="IH7" s="233"/>
      <c r="II7" s="233"/>
      <c r="IJ7" s="233"/>
      <c r="IK7" s="233"/>
      <c r="IL7" s="233"/>
      <c r="IM7" s="233"/>
      <c r="IN7" s="233"/>
      <c r="IO7" s="233"/>
      <c r="IP7" s="233"/>
    </row>
    <row r="8" spans="1:250" s="234" customFormat="1" ht="21" customHeight="1" outlineLevel="1">
      <c r="A8" s="377" t="s">
        <v>342</v>
      </c>
      <c r="B8" s="193" t="s">
        <v>39</v>
      </c>
      <c r="C8" s="85" t="s">
        <v>20</v>
      </c>
      <c r="D8" s="50">
        <v>1</v>
      </c>
      <c r="E8" s="50"/>
      <c r="F8" s="236"/>
      <c r="G8" s="84">
        <f t="shared" si="0"/>
        <v>0</v>
      </c>
      <c r="H8" s="126"/>
      <c r="I8" s="126"/>
      <c r="J8" s="232"/>
      <c r="K8" s="232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3"/>
      <c r="DB8" s="233"/>
      <c r="DC8" s="233"/>
      <c r="DD8" s="233"/>
      <c r="DE8" s="233"/>
      <c r="DF8" s="233"/>
      <c r="DG8" s="233"/>
      <c r="DH8" s="233"/>
      <c r="DI8" s="233"/>
      <c r="DJ8" s="233"/>
      <c r="DK8" s="233"/>
      <c r="DL8" s="233"/>
      <c r="DM8" s="233"/>
      <c r="DN8" s="233"/>
      <c r="DO8" s="233"/>
      <c r="DP8" s="233"/>
      <c r="DQ8" s="233"/>
      <c r="DR8" s="233"/>
      <c r="DS8" s="233"/>
      <c r="DT8" s="233"/>
      <c r="DU8" s="233"/>
      <c r="DV8" s="233"/>
      <c r="DW8" s="233"/>
      <c r="DX8" s="233"/>
      <c r="DY8" s="233"/>
      <c r="DZ8" s="233"/>
      <c r="EA8" s="233"/>
      <c r="EB8" s="233"/>
      <c r="EC8" s="233"/>
      <c r="ED8" s="233"/>
      <c r="EE8" s="233"/>
      <c r="EF8" s="233"/>
      <c r="EG8" s="233"/>
      <c r="EH8" s="233"/>
      <c r="EI8" s="233"/>
      <c r="EJ8" s="233"/>
      <c r="EK8" s="233"/>
      <c r="EL8" s="233"/>
      <c r="EM8" s="233"/>
      <c r="EN8" s="233"/>
      <c r="EO8" s="233"/>
      <c r="EP8" s="233"/>
      <c r="EQ8" s="233"/>
      <c r="ER8" s="233"/>
      <c r="ES8" s="233"/>
      <c r="ET8" s="233"/>
      <c r="EU8" s="233"/>
      <c r="EV8" s="233"/>
      <c r="EW8" s="233"/>
      <c r="EX8" s="233"/>
      <c r="EY8" s="233"/>
      <c r="EZ8" s="233"/>
      <c r="FA8" s="233"/>
      <c r="FB8" s="233"/>
      <c r="FC8" s="233"/>
      <c r="FD8" s="233"/>
      <c r="FE8" s="233"/>
      <c r="FF8" s="233"/>
      <c r="FG8" s="233"/>
      <c r="FH8" s="233"/>
      <c r="FI8" s="233"/>
      <c r="FJ8" s="233"/>
      <c r="FK8" s="233"/>
      <c r="FL8" s="233"/>
      <c r="FM8" s="233"/>
      <c r="FN8" s="233"/>
      <c r="FO8" s="233"/>
      <c r="FP8" s="233"/>
      <c r="FQ8" s="233"/>
      <c r="FR8" s="233"/>
      <c r="FS8" s="233"/>
      <c r="FT8" s="233"/>
      <c r="FU8" s="233"/>
      <c r="FV8" s="233"/>
      <c r="FW8" s="233"/>
      <c r="FX8" s="233"/>
      <c r="FY8" s="233"/>
      <c r="FZ8" s="233"/>
      <c r="GA8" s="233"/>
      <c r="GB8" s="233"/>
      <c r="GC8" s="233"/>
      <c r="GD8" s="233"/>
      <c r="GE8" s="233"/>
      <c r="GF8" s="233"/>
      <c r="GG8" s="233"/>
      <c r="GH8" s="233"/>
      <c r="GI8" s="233"/>
      <c r="GJ8" s="233"/>
      <c r="GK8" s="233"/>
      <c r="GL8" s="233"/>
      <c r="GM8" s="233"/>
      <c r="GN8" s="233"/>
      <c r="GO8" s="233"/>
      <c r="GP8" s="233"/>
      <c r="GQ8" s="233"/>
      <c r="GR8" s="233"/>
      <c r="GS8" s="233"/>
      <c r="GT8" s="233"/>
      <c r="GU8" s="233"/>
      <c r="GV8" s="233"/>
      <c r="GW8" s="233"/>
      <c r="GX8" s="233"/>
      <c r="GY8" s="233"/>
      <c r="GZ8" s="233"/>
      <c r="HA8" s="233"/>
      <c r="HB8" s="233"/>
      <c r="HC8" s="233"/>
      <c r="HD8" s="233"/>
      <c r="HE8" s="233"/>
      <c r="HF8" s="233"/>
      <c r="HG8" s="233"/>
      <c r="HH8" s="233"/>
      <c r="HI8" s="233"/>
      <c r="HJ8" s="233"/>
      <c r="HK8" s="233"/>
      <c r="HL8" s="233"/>
      <c r="HM8" s="233"/>
      <c r="HN8" s="233"/>
      <c r="HO8" s="233"/>
      <c r="HP8" s="233"/>
      <c r="HQ8" s="233"/>
      <c r="HR8" s="233"/>
      <c r="HS8" s="233"/>
      <c r="HT8" s="233"/>
      <c r="HU8" s="233"/>
      <c r="HV8" s="233"/>
      <c r="HW8" s="233"/>
      <c r="HX8" s="233"/>
      <c r="HY8" s="233"/>
      <c r="HZ8" s="233"/>
      <c r="IA8" s="233"/>
      <c r="IB8" s="233"/>
      <c r="IC8" s="233"/>
      <c r="ID8" s="233"/>
      <c r="IE8" s="233"/>
      <c r="IF8" s="233"/>
      <c r="IG8" s="233"/>
      <c r="IH8" s="233"/>
      <c r="II8" s="233"/>
      <c r="IJ8" s="233"/>
      <c r="IK8" s="233"/>
      <c r="IL8" s="233"/>
      <c r="IM8" s="233"/>
      <c r="IN8" s="233"/>
      <c r="IO8" s="233"/>
      <c r="IP8" s="233"/>
    </row>
    <row r="9" spans="1:250" s="234" customFormat="1" ht="21" customHeight="1" outlineLevel="1">
      <c r="A9" s="377" t="s">
        <v>343</v>
      </c>
      <c r="B9" s="193" t="s">
        <v>189</v>
      </c>
      <c r="C9" s="85" t="s">
        <v>0</v>
      </c>
      <c r="D9" s="50">
        <v>8760</v>
      </c>
      <c r="E9" s="50"/>
      <c r="F9" s="236"/>
      <c r="G9" s="84">
        <f t="shared" si="0"/>
        <v>0</v>
      </c>
      <c r="H9" s="126"/>
      <c r="I9" s="126"/>
      <c r="J9" s="232"/>
      <c r="K9" s="232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3"/>
      <c r="CZ9" s="233"/>
      <c r="DA9" s="233"/>
      <c r="DB9" s="233"/>
      <c r="DC9" s="233"/>
      <c r="DD9" s="233"/>
      <c r="DE9" s="233"/>
      <c r="DF9" s="233"/>
      <c r="DG9" s="233"/>
      <c r="DH9" s="233"/>
      <c r="DI9" s="233"/>
      <c r="DJ9" s="233"/>
      <c r="DK9" s="233"/>
      <c r="DL9" s="233"/>
      <c r="DM9" s="233"/>
      <c r="DN9" s="233"/>
      <c r="DO9" s="233"/>
      <c r="DP9" s="233"/>
      <c r="DQ9" s="233"/>
      <c r="DR9" s="233"/>
      <c r="DS9" s="233"/>
      <c r="DT9" s="233"/>
      <c r="DU9" s="233"/>
      <c r="DV9" s="233"/>
      <c r="DW9" s="233"/>
      <c r="DX9" s="233"/>
      <c r="DY9" s="233"/>
      <c r="DZ9" s="233"/>
      <c r="EA9" s="233"/>
      <c r="EB9" s="233"/>
      <c r="EC9" s="233"/>
      <c r="ED9" s="233"/>
      <c r="EE9" s="233"/>
      <c r="EF9" s="233"/>
      <c r="EG9" s="233"/>
      <c r="EH9" s="233"/>
      <c r="EI9" s="233"/>
      <c r="EJ9" s="233"/>
      <c r="EK9" s="233"/>
      <c r="EL9" s="233"/>
      <c r="EM9" s="233"/>
      <c r="EN9" s="233"/>
      <c r="EO9" s="233"/>
      <c r="EP9" s="233"/>
      <c r="EQ9" s="233"/>
      <c r="ER9" s="233"/>
      <c r="ES9" s="233"/>
      <c r="ET9" s="233"/>
      <c r="EU9" s="233"/>
      <c r="EV9" s="233"/>
      <c r="EW9" s="233"/>
      <c r="EX9" s="233"/>
      <c r="EY9" s="233"/>
      <c r="EZ9" s="233"/>
      <c r="FA9" s="233"/>
      <c r="FB9" s="233"/>
      <c r="FC9" s="233"/>
      <c r="FD9" s="233"/>
      <c r="FE9" s="233"/>
      <c r="FF9" s="233"/>
      <c r="FG9" s="233"/>
      <c r="FH9" s="233"/>
      <c r="FI9" s="233"/>
      <c r="FJ9" s="233"/>
      <c r="FK9" s="233"/>
      <c r="FL9" s="233"/>
      <c r="FM9" s="233"/>
      <c r="FN9" s="233"/>
      <c r="FO9" s="233"/>
      <c r="FP9" s="233"/>
      <c r="FQ9" s="233"/>
      <c r="FR9" s="233"/>
      <c r="FS9" s="233"/>
      <c r="FT9" s="233"/>
      <c r="FU9" s="233"/>
      <c r="FV9" s="233"/>
      <c r="FW9" s="233"/>
      <c r="FX9" s="233"/>
      <c r="FY9" s="233"/>
      <c r="FZ9" s="233"/>
      <c r="GA9" s="233"/>
      <c r="GB9" s="233"/>
      <c r="GC9" s="233"/>
      <c r="GD9" s="233"/>
      <c r="GE9" s="233"/>
      <c r="GF9" s="233"/>
      <c r="GG9" s="233"/>
      <c r="GH9" s="233"/>
      <c r="GI9" s="233"/>
      <c r="GJ9" s="233"/>
      <c r="GK9" s="233"/>
      <c r="GL9" s="233"/>
      <c r="GM9" s="233"/>
      <c r="GN9" s="233"/>
      <c r="GO9" s="233"/>
      <c r="GP9" s="233"/>
      <c r="GQ9" s="233"/>
      <c r="GR9" s="233"/>
      <c r="GS9" s="233"/>
      <c r="GT9" s="233"/>
      <c r="GU9" s="233"/>
      <c r="GV9" s="233"/>
      <c r="GW9" s="233"/>
      <c r="GX9" s="233"/>
      <c r="GY9" s="233"/>
      <c r="GZ9" s="233"/>
      <c r="HA9" s="233"/>
      <c r="HB9" s="233"/>
      <c r="HC9" s="233"/>
      <c r="HD9" s="233"/>
      <c r="HE9" s="233"/>
      <c r="HF9" s="233"/>
      <c r="HG9" s="233"/>
      <c r="HH9" s="233"/>
      <c r="HI9" s="233"/>
      <c r="HJ9" s="233"/>
      <c r="HK9" s="233"/>
      <c r="HL9" s="233"/>
      <c r="HM9" s="233"/>
      <c r="HN9" s="233"/>
      <c r="HO9" s="233"/>
      <c r="HP9" s="233"/>
      <c r="HQ9" s="233"/>
      <c r="HR9" s="233"/>
      <c r="HS9" s="233"/>
      <c r="HT9" s="233"/>
      <c r="HU9" s="233"/>
      <c r="HV9" s="233"/>
      <c r="HW9" s="233"/>
      <c r="HX9" s="233"/>
      <c r="HY9" s="233"/>
      <c r="HZ9" s="233"/>
      <c r="IA9" s="233"/>
      <c r="IB9" s="233"/>
      <c r="IC9" s="233"/>
      <c r="ID9" s="233"/>
      <c r="IE9" s="233"/>
      <c r="IF9" s="233"/>
      <c r="IG9" s="233"/>
      <c r="IH9" s="233"/>
      <c r="II9" s="233"/>
      <c r="IJ9" s="233"/>
      <c r="IK9" s="233"/>
      <c r="IL9" s="233"/>
      <c r="IM9" s="233"/>
      <c r="IN9" s="233"/>
      <c r="IO9" s="233"/>
      <c r="IP9" s="233"/>
    </row>
    <row r="10" spans="1:250" s="234" customFormat="1" ht="21" customHeight="1" outlineLevel="1">
      <c r="A10" s="377" t="s">
        <v>344</v>
      </c>
      <c r="B10" s="193" t="s">
        <v>40</v>
      </c>
      <c r="C10" s="85" t="s">
        <v>1</v>
      </c>
      <c r="D10" s="50">
        <v>13110</v>
      </c>
      <c r="E10" s="50"/>
      <c r="F10" s="236"/>
      <c r="G10" s="84">
        <f t="shared" si="0"/>
        <v>0</v>
      </c>
      <c r="H10" s="126"/>
      <c r="I10" s="126"/>
      <c r="J10" s="232"/>
      <c r="K10" s="232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3"/>
      <c r="CY10" s="233"/>
      <c r="CZ10" s="233"/>
      <c r="DA10" s="233"/>
      <c r="DB10" s="233"/>
      <c r="DC10" s="233"/>
      <c r="DD10" s="233"/>
      <c r="DE10" s="233"/>
      <c r="DF10" s="233"/>
      <c r="DG10" s="233"/>
      <c r="DH10" s="233"/>
      <c r="DI10" s="233"/>
      <c r="DJ10" s="233"/>
      <c r="DK10" s="233"/>
      <c r="DL10" s="233"/>
      <c r="DM10" s="233"/>
      <c r="DN10" s="233"/>
      <c r="DO10" s="233"/>
      <c r="DP10" s="233"/>
      <c r="DQ10" s="233"/>
      <c r="DR10" s="233"/>
      <c r="DS10" s="233"/>
      <c r="DT10" s="233"/>
      <c r="DU10" s="233"/>
      <c r="DV10" s="233"/>
      <c r="DW10" s="233"/>
      <c r="DX10" s="233"/>
      <c r="DY10" s="233"/>
      <c r="DZ10" s="233"/>
      <c r="EA10" s="233"/>
      <c r="EB10" s="233"/>
      <c r="EC10" s="233"/>
      <c r="ED10" s="233"/>
      <c r="EE10" s="233"/>
      <c r="EF10" s="233"/>
      <c r="EG10" s="233"/>
      <c r="EH10" s="233"/>
      <c r="EI10" s="233"/>
      <c r="EJ10" s="233"/>
      <c r="EK10" s="233"/>
      <c r="EL10" s="233"/>
      <c r="EM10" s="233"/>
      <c r="EN10" s="233"/>
      <c r="EO10" s="233"/>
      <c r="EP10" s="233"/>
      <c r="EQ10" s="233"/>
      <c r="ER10" s="233"/>
      <c r="ES10" s="233"/>
      <c r="ET10" s="233"/>
      <c r="EU10" s="233"/>
      <c r="EV10" s="233"/>
      <c r="EW10" s="233"/>
      <c r="EX10" s="233"/>
      <c r="EY10" s="233"/>
      <c r="EZ10" s="233"/>
      <c r="FA10" s="233"/>
      <c r="FB10" s="233"/>
      <c r="FC10" s="233"/>
      <c r="FD10" s="233"/>
      <c r="FE10" s="233"/>
      <c r="FF10" s="233"/>
      <c r="FG10" s="233"/>
      <c r="FH10" s="233"/>
      <c r="FI10" s="233"/>
      <c r="FJ10" s="233"/>
      <c r="FK10" s="233"/>
      <c r="FL10" s="233"/>
      <c r="FM10" s="233"/>
      <c r="FN10" s="233"/>
      <c r="FO10" s="233"/>
      <c r="FP10" s="233"/>
      <c r="FQ10" s="233"/>
      <c r="FR10" s="233"/>
      <c r="FS10" s="233"/>
      <c r="FT10" s="233"/>
      <c r="FU10" s="233"/>
      <c r="FV10" s="233"/>
      <c r="FW10" s="233"/>
      <c r="FX10" s="233"/>
      <c r="FY10" s="233"/>
      <c r="FZ10" s="233"/>
      <c r="GA10" s="233"/>
      <c r="GB10" s="233"/>
      <c r="GC10" s="233"/>
      <c r="GD10" s="233"/>
      <c r="GE10" s="233"/>
      <c r="GF10" s="233"/>
      <c r="GG10" s="233"/>
      <c r="GH10" s="233"/>
      <c r="GI10" s="233"/>
      <c r="GJ10" s="233"/>
      <c r="GK10" s="233"/>
      <c r="GL10" s="233"/>
      <c r="GM10" s="233"/>
      <c r="GN10" s="233"/>
      <c r="GO10" s="233"/>
      <c r="GP10" s="233"/>
      <c r="GQ10" s="233"/>
      <c r="GR10" s="233"/>
      <c r="GS10" s="233"/>
      <c r="GT10" s="233"/>
      <c r="GU10" s="233"/>
      <c r="GV10" s="233"/>
      <c r="GW10" s="233"/>
      <c r="GX10" s="233"/>
      <c r="GY10" s="233"/>
      <c r="GZ10" s="233"/>
      <c r="HA10" s="233"/>
      <c r="HB10" s="233"/>
      <c r="HC10" s="233"/>
      <c r="HD10" s="233"/>
      <c r="HE10" s="233"/>
      <c r="HF10" s="233"/>
      <c r="HG10" s="233"/>
      <c r="HH10" s="233"/>
      <c r="HI10" s="233"/>
      <c r="HJ10" s="233"/>
      <c r="HK10" s="233"/>
      <c r="HL10" s="233"/>
      <c r="HM10" s="233"/>
      <c r="HN10" s="233"/>
      <c r="HO10" s="233"/>
      <c r="HP10" s="233"/>
      <c r="HQ10" s="233"/>
      <c r="HR10" s="233"/>
      <c r="HS10" s="233"/>
      <c r="HT10" s="233"/>
      <c r="HU10" s="233"/>
      <c r="HV10" s="233"/>
      <c r="HW10" s="233"/>
      <c r="HX10" s="233"/>
      <c r="HY10" s="233"/>
      <c r="HZ10" s="233"/>
      <c r="IA10" s="233"/>
      <c r="IB10" s="233"/>
      <c r="IC10" s="233"/>
      <c r="ID10" s="233"/>
      <c r="IE10" s="233"/>
      <c r="IF10" s="233"/>
      <c r="IG10" s="233"/>
      <c r="IH10" s="233"/>
      <c r="II10" s="233"/>
      <c r="IJ10" s="233"/>
      <c r="IK10" s="233"/>
      <c r="IL10" s="233"/>
      <c r="IM10" s="233"/>
      <c r="IN10" s="233"/>
      <c r="IO10" s="233"/>
      <c r="IP10" s="233"/>
    </row>
    <row r="11" spans="1:250" s="234" customFormat="1" ht="21" customHeight="1" outlineLevel="1">
      <c r="A11" s="377" t="s">
        <v>345</v>
      </c>
      <c r="B11" s="193" t="s">
        <v>38</v>
      </c>
      <c r="C11" s="85" t="s">
        <v>0</v>
      </c>
      <c r="D11" s="50">
        <v>3900</v>
      </c>
      <c r="E11" s="50"/>
      <c r="F11" s="236"/>
      <c r="G11" s="84">
        <f t="shared" si="0"/>
        <v>0</v>
      </c>
      <c r="H11" s="126"/>
      <c r="I11" s="126"/>
      <c r="J11" s="232"/>
      <c r="K11" s="232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BY11" s="233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CO11" s="233"/>
      <c r="CP11" s="233"/>
      <c r="CQ11" s="233"/>
      <c r="CR11" s="233"/>
      <c r="CS11" s="233"/>
      <c r="CT11" s="233"/>
      <c r="CU11" s="233"/>
      <c r="CV11" s="233"/>
      <c r="CW11" s="233"/>
      <c r="CX11" s="233"/>
      <c r="CY11" s="233"/>
      <c r="CZ11" s="233"/>
      <c r="DA11" s="233"/>
      <c r="DB11" s="233"/>
      <c r="DC11" s="233"/>
      <c r="DD11" s="233"/>
      <c r="DE11" s="233"/>
      <c r="DF11" s="233"/>
      <c r="DG11" s="233"/>
      <c r="DH11" s="233"/>
      <c r="DI11" s="233"/>
      <c r="DJ11" s="233"/>
      <c r="DK11" s="233"/>
      <c r="DL11" s="233"/>
      <c r="DM11" s="233"/>
      <c r="DN11" s="233"/>
      <c r="DO11" s="233"/>
      <c r="DP11" s="233"/>
      <c r="DQ11" s="233"/>
      <c r="DR11" s="233"/>
      <c r="DS11" s="233"/>
      <c r="DT11" s="233"/>
      <c r="DU11" s="233"/>
      <c r="DV11" s="233"/>
      <c r="DW11" s="233"/>
      <c r="DX11" s="233"/>
      <c r="DY11" s="233"/>
      <c r="DZ11" s="233"/>
      <c r="EA11" s="233"/>
      <c r="EB11" s="233"/>
      <c r="EC11" s="233"/>
      <c r="ED11" s="233"/>
      <c r="EE11" s="233"/>
      <c r="EF11" s="233"/>
      <c r="EG11" s="233"/>
      <c r="EH11" s="233"/>
      <c r="EI11" s="233"/>
      <c r="EJ11" s="233"/>
      <c r="EK11" s="233"/>
      <c r="EL11" s="233"/>
      <c r="EM11" s="233"/>
      <c r="EN11" s="233"/>
      <c r="EO11" s="233"/>
      <c r="EP11" s="233"/>
      <c r="EQ11" s="233"/>
      <c r="ER11" s="233"/>
      <c r="ES11" s="233"/>
      <c r="ET11" s="233"/>
      <c r="EU11" s="233"/>
      <c r="EV11" s="233"/>
      <c r="EW11" s="233"/>
      <c r="EX11" s="233"/>
      <c r="EY11" s="233"/>
      <c r="EZ11" s="233"/>
      <c r="FA11" s="233"/>
      <c r="FB11" s="233"/>
      <c r="FC11" s="233"/>
      <c r="FD11" s="233"/>
      <c r="FE11" s="233"/>
      <c r="FF11" s="233"/>
      <c r="FG11" s="233"/>
      <c r="FH11" s="233"/>
      <c r="FI11" s="233"/>
      <c r="FJ11" s="233"/>
      <c r="FK11" s="233"/>
      <c r="FL11" s="233"/>
      <c r="FM11" s="233"/>
      <c r="FN11" s="233"/>
      <c r="FO11" s="233"/>
      <c r="FP11" s="233"/>
      <c r="FQ11" s="233"/>
      <c r="FR11" s="233"/>
      <c r="FS11" s="233"/>
      <c r="FT11" s="233"/>
      <c r="FU11" s="233"/>
      <c r="FV11" s="233"/>
      <c r="FW11" s="233"/>
      <c r="FX11" s="233"/>
      <c r="FY11" s="233"/>
      <c r="FZ11" s="233"/>
      <c r="GA11" s="233"/>
      <c r="GB11" s="233"/>
      <c r="GC11" s="233"/>
      <c r="GD11" s="233"/>
      <c r="GE11" s="233"/>
      <c r="GF11" s="233"/>
      <c r="GG11" s="233"/>
      <c r="GH11" s="233"/>
      <c r="GI11" s="233"/>
      <c r="GJ11" s="233"/>
      <c r="GK11" s="233"/>
      <c r="GL11" s="233"/>
      <c r="GM11" s="233"/>
      <c r="GN11" s="233"/>
      <c r="GO11" s="233"/>
      <c r="GP11" s="233"/>
      <c r="GQ11" s="233"/>
      <c r="GR11" s="233"/>
      <c r="GS11" s="233"/>
      <c r="GT11" s="233"/>
      <c r="GU11" s="233"/>
      <c r="GV11" s="233"/>
      <c r="GW11" s="233"/>
      <c r="GX11" s="233"/>
      <c r="GY11" s="233"/>
      <c r="GZ11" s="233"/>
      <c r="HA11" s="233"/>
      <c r="HB11" s="233"/>
      <c r="HC11" s="233"/>
      <c r="HD11" s="233"/>
      <c r="HE11" s="233"/>
      <c r="HF11" s="233"/>
      <c r="HG11" s="233"/>
      <c r="HH11" s="233"/>
      <c r="HI11" s="233"/>
      <c r="HJ11" s="233"/>
      <c r="HK11" s="233"/>
      <c r="HL11" s="233"/>
      <c r="HM11" s="233"/>
      <c r="HN11" s="233"/>
      <c r="HO11" s="233"/>
      <c r="HP11" s="233"/>
      <c r="HQ11" s="233"/>
      <c r="HR11" s="233"/>
      <c r="HS11" s="233"/>
      <c r="HT11" s="233"/>
      <c r="HU11" s="233"/>
      <c r="HV11" s="233"/>
      <c r="HW11" s="233"/>
      <c r="HX11" s="233"/>
      <c r="HY11" s="233"/>
      <c r="HZ11" s="233"/>
      <c r="IA11" s="233"/>
      <c r="IB11" s="233"/>
      <c r="IC11" s="233"/>
      <c r="ID11" s="233"/>
      <c r="IE11" s="233"/>
      <c r="IF11" s="233"/>
      <c r="IG11" s="233"/>
      <c r="IH11" s="233"/>
      <c r="II11" s="233"/>
      <c r="IJ11" s="233"/>
      <c r="IK11" s="233"/>
      <c r="IL11" s="233"/>
      <c r="IM11" s="233"/>
      <c r="IN11" s="233"/>
      <c r="IO11" s="233"/>
      <c r="IP11" s="233"/>
    </row>
    <row r="12" spans="1:250" s="234" customFormat="1" ht="21" customHeight="1" outlineLevel="1">
      <c r="A12" s="377" t="s">
        <v>346</v>
      </c>
      <c r="B12" s="193" t="s">
        <v>41</v>
      </c>
      <c r="C12" s="85" t="s">
        <v>1</v>
      </c>
      <c r="D12" s="50">
        <v>3600</v>
      </c>
      <c r="E12" s="50"/>
      <c r="F12" s="236"/>
      <c r="G12" s="84">
        <f t="shared" si="0"/>
        <v>0</v>
      </c>
      <c r="H12" s="24"/>
      <c r="I12" s="24"/>
      <c r="J12" s="232"/>
      <c r="K12" s="232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/>
      <c r="BV12" s="233"/>
      <c r="BW12" s="233"/>
      <c r="BX12" s="233"/>
      <c r="BY12" s="233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3"/>
      <c r="CZ12" s="233"/>
      <c r="DA12" s="233"/>
      <c r="DB12" s="233"/>
      <c r="DC12" s="233"/>
      <c r="DD12" s="233"/>
      <c r="DE12" s="233"/>
      <c r="DF12" s="233"/>
      <c r="DG12" s="233"/>
      <c r="DH12" s="233"/>
      <c r="DI12" s="233"/>
      <c r="DJ12" s="233"/>
      <c r="DK12" s="233"/>
      <c r="DL12" s="233"/>
      <c r="DM12" s="233"/>
      <c r="DN12" s="233"/>
      <c r="DO12" s="233"/>
      <c r="DP12" s="233"/>
      <c r="DQ12" s="233"/>
      <c r="DR12" s="233"/>
      <c r="DS12" s="233"/>
      <c r="DT12" s="233"/>
      <c r="DU12" s="233"/>
      <c r="DV12" s="233"/>
      <c r="DW12" s="233"/>
      <c r="DX12" s="233"/>
      <c r="DY12" s="233"/>
      <c r="DZ12" s="233"/>
      <c r="EA12" s="233"/>
      <c r="EB12" s="233"/>
      <c r="EC12" s="233"/>
      <c r="ED12" s="233"/>
      <c r="EE12" s="233"/>
      <c r="EF12" s="233"/>
      <c r="EG12" s="233"/>
      <c r="EH12" s="233"/>
      <c r="EI12" s="233"/>
      <c r="EJ12" s="233"/>
      <c r="EK12" s="233"/>
      <c r="EL12" s="233"/>
      <c r="EM12" s="233"/>
      <c r="EN12" s="233"/>
      <c r="EO12" s="233"/>
      <c r="EP12" s="233"/>
      <c r="EQ12" s="233"/>
      <c r="ER12" s="233"/>
      <c r="ES12" s="233"/>
      <c r="ET12" s="233"/>
      <c r="EU12" s="233"/>
      <c r="EV12" s="233"/>
      <c r="EW12" s="233"/>
      <c r="EX12" s="233"/>
      <c r="EY12" s="233"/>
      <c r="EZ12" s="233"/>
      <c r="FA12" s="233"/>
      <c r="FB12" s="233"/>
      <c r="FC12" s="233"/>
      <c r="FD12" s="233"/>
      <c r="FE12" s="233"/>
      <c r="FF12" s="233"/>
      <c r="FG12" s="233"/>
      <c r="FH12" s="233"/>
      <c r="FI12" s="233"/>
      <c r="FJ12" s="233"/>
      <c r="FK12" s="233"/>
      <c r="FL12" s="233"/>
      <c r="FM12" s="233"/>
      <c r="FN12" s="233"/>
      <c r="FO12" s="233"/>
      <c r="FP12" s="233"/>
      <c r="FQ12" s="233"/>
      <c r="FR12" s="233"/>
      <c r="FS12" s="233"/>
      <c r="FT12" s="233"/>
      <c r="FU12" s="233"/>
      <c r="FV12" s="233"/>
      <c r="FW12" s="233"/>
      <c r="FX12" s="233"/>
      <c r="FY12" s="233"/>
      <c r="FZ12" s="233"/>
      <c r="GA12" s="233"/>
      <c r="GB12" s="233"/>
      <c r="GC12" s="233"/>
      <c r="GD12" s="233"/>
      <c r="GE12" s="233"/>
      <c r="GF12" s="233"/>
      <c r="GG12" s="233"/>
      <c r="GH12" s="233"/>
      <c r="GI12" s="233"/>
      <c r="GJ12" s="233"/>
      <c r="GK12" s="233"/>
      <c r="GL12" s="233"/>
      <c r="GM12" s="233"/>
      <c r="GN12" s="233"/>
      <c r="GO12" s="233"/>
      <c r="GP12" s="233"/>
      <c r="GQ12" s="233"/>
      <c r="GR12" s="233"/>
      <c r="GS12" s="233"/>
      <c r="GT12" s="233"/>
      <c r="GU12" s="233"/>
      <c r="GV12" s="233"/>
      <c r="GW12" s="233"/>
      <c r="GX12" s="233"/>
      <c r="GY12" s="233"/>
      <c r="GZ12" s="233"/>
      <c r="HA12" s="233"/>
      <c r="HB12" s="233"/>
      <c r="HC12" s="233"/>
      <c r="HD12" s="233"/>
      <c r="HE12" s="233"/>
      <c r="HF12" s="233"/>
      <c r="HG12" s="233"/>
      <c r="HH12" s="233"/>
      <c r="HI12" s="233"/>
      <c r="HJ12" s="233"/>
      <c r="HK12" s="233"/>
      <c r="HL12" s="233"/>
      <c r="HM12" s="233"/>
      <c r="HN12" s="233"/>
      <c r="HO12" s="233"/>
      <c r="HP12" s="233"/>
      <c r="HQ12" s="233"/>
      <c r="HR12" s="233"/>
      <c r="HS12" s="233"/>
      <c r="HT12" s="233"/>
      <c r="HU12" s="233"/>
      <c r="HV12" s="233"/>
      <c r="HW12" s="233"/>
      <c r="HX12" s="233"/>
      <c r="HY12" s="233"/>
      <c r="HZ12" s="233"/>
      <c r="IA12" s="233"/>
      <c r="IB12" s="233"/>
      <c r="IC12" s="233"/>
      <c r="ID12" s="233"/>
      <c r="IE12" s="233"/>
      <c r="IF12" s="233"/>
      <c r="IG12" s="233"/>
      <c r="IH12" s="233"/>
      <c r="II12" s="233"/>
      <c r="IJ12" s="233"/>
      <c r="IK12" s="233"/>
      <c r="IL12" s="233"/>
      <c r="IM12" s="233"/>
      <c r="IN12" s="233"/>
      <c r="IO12" s="233"/>
      <c r="IP12" s="233"/>
    </row>
    <row r="13" spans="1:250" s="234" customFormat="1" ht="21" customHeight="1" outlineLevel="1">
      <c r="A13" s="377" t="s">
        <v>991</v>
      </c>
      <c r="B13" s="193" t="s">
        <v>42</v>
      </c>
      <c r="C13" s="85" t="s">
        <v>17</v>
      </c>
      <c r="D13" s="50">
        <v>1</v>
      </c>
      <c r="E13" s="50"/>
      <c r="F13" s="236"/>
      <c r="G13" s="84">
        <f t="shared" si="0"/>
        <v>0</v>
      </c>
      <c r="H13" s="24"/>
      <c r="I13" s="24"/>
      <c r="J13" s="232"/>
      <c r="K13" s="232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  <c r="CX13" s="233"/>
      <c r="CY13" s="233"/>
      <c r="CZ13" s="233"/>
      <c r="DA13" s="233"/>
      <c r="DB13" s="233"/>
      <c r="DC13" s="233"/>
      <c r="DD13" s="233"/>
      <c r="DE13" s="233"/>
      <c r="DF13" s="233"/>
      <c r="DG13" s="233"/>
      <c r="DH13" s="233"/>
      <c r="DI13" s="233"/>
      <c r="DJ13" s="233"/>
      <c r="DK13" s="233"/>
      <c r="DL13" s="233"/>
      <c r="DM13" s="233"/>
      <c r="DN13" s="233"/>
      <c r="DO13" s="233"/>
      <c r="DP13" s="233"/>
      <c r="DQ13" s="233"/>
      <c r="DR13" s="233"/>
      <c r="DS13" s="233"/>
      <c r="DT13" s="233"/>
      <c r="DU13" s="233"/>
      <c r="DV13" s="233"/>
      <c r="DW13" s="233"/>
      <c r="DX13" s="233"/>
      <c r="DY13" s="233"/>
      <c r="DZ13" s="233"/>
      <c r="EA13" s="233"/>
      <c r="EB13" s="233"/>
      <c r="EC13" s="233"/>
      <c r="ED13" s="233"/>
      <c r="EE13" s="233"/>
      <c r="EF13" s="233"/>
      <c r="EG13" s="233"/>
      <c r="EH13" s="233"/>
      <c r="EI13" s="233"/>
      <c r="EJ13" s="233"/>
      <c r="EK13" s="233"/>
      <c r="EL13" s="233"/>
      <c r="EM13" s="233"/>
      <c r="EN13" s="233"/>
      <c r="EO13" s="233"/>
      <c r="EP13" s="233"/>
      <c r="EQ13" s="233"/>
      <c r="ER13" s="233"/>
      <c r="ES13" s="233"/>
      <c r="ET13" s="233"/>
      <c r="EU13" s="233"/>
      <c r="EV13" s="233"/>
      <c r="EW13" s="233"/>
      <c r="EX13" s="233"/>
      <c r="EY13" s="233"/>
      <c r="EZ13" s="233"/>
      <c r="FA13" s="233"/>
      <c r="FB13" s="233"/>
      <c r="FC13" s="233"/>
      <c r="FD13" s="233"/>
      <c r="FE13" s="233"/>
      <c r="FF13" s="233"/>
      <c r="FG13" s="233"/>
      <c r="FH13" s="233"/>
      <c r="FI13" s="233"/>
      <c r="FJ13" s="233"/>
      <c r="FK13" s="233"/>
      <c r="FL13" s="233"/>
      <c r="FM13" s="233"/>
      <c r="FN13" s="233"/>
      <c r="FO13" s="233"/>
      <c r="FP13" s="233"/>
      <c r="FQ13" s="233"/>
      <c r="FR13" s="233"/>
      <c r="FS13" s="233"/>
      <c r="FT13" s="233"/>
      <c r="FU13" s="233"/>
      <c r="FV13" s="233"/>
      <c r="FW13" s="233"/>
      <c r="FX13" s="233"/>
      <c r="FY13" s="233"/>
      <c r="FZ13" s="233"/>
      <c r="GA13" s="233"/>
      <c r="GB13" s="233"/>
      <c r="GC13" s="233"/>
      <c r="GD13" s="233"/>
      <c r="GE13" s="233"/>
      <c r="GF13" s="233"/>
      <c r="GG13" s="233"/>
      <c r="GH13" s="233"/>
      <c r="GI13" s="233"/>
      <c r="GJ13" s="233"/>
      <c r="GK13" s="233"/>
      <c r="GL13" s="233"/>
      <c r="GM13" s="233"/>
      <c r="GN13" s="233"/>
      <c r="GO13" s="233"/>
      <c r="GP13" s="233"/>
      <c r="GQ13" s="233"/>
      <c r="GR13" s="233"/>
      <c r="GS13" s="233"/>
      <c r="GT13" s="233"/>
      <c r="GU13" s="233"/>
      <c r="GV13" s="233"/>
      <c r="GW13" s="233"/>
      <c r="GX13" s="233"/>
      <c r="GY13" s="233"/>
      <c r="GZ13" s="233"/>
      <c r="HA13" s="233"/>
      <c r="HB13" s="233"/>
      <c r="HC13" s="233"/>
      <c r="HD13" s="233"/>
      <c r="HE13" s="233"/>
      <c r="HF13" s="233"/>
      <c r="HG13" s="233"/>
      <c r="HH13" s="233"/>
      <c r="HI13" s="233"/>
      <c r="HJ13" s="233"/>
      <c r="HK13" s="233"/>
      <c r="HL13" s="233"/>
      <c r="HM13" s="233"/>
      <c r="HN13" s="233"/>
      <c r="HO13" s="233"/>
      <c r="HP13" s="233"/>
      <c r="HQ13" s="233"/>
      <c r="HR13" s="233"/>
      <c r="HS13" s="233"/>
      <c r="HT13" s="233"/>
      <c r="HU13" s="233"/>
      <c r="HV13" s="233"/>
      <c r="HW13" s="233"/>
      <c r="HX13" s="233"/>
      <c r="HY13" s="233"/>
      <c r="HZ13" s="233"/>
      <c r="IA13" s="233"/>
      <c r="IB13" s="233"/>
      <c r="IC13" s="233"/>
      <c r="ID13" s="233"/>
      <c r="IE13" s="233"/>
      <c r="IF13" s="233"/>
      <c r="IG13" s="233"/>
      <c r="IH13" s="233"/>
      <c r="II13" s="233"/>
      <c r="IJ13" s="233"/>
      <c r="IK13" s="233"/>
      <c r="IL13" s="233"/>
      <c r="IM13" s="233"/>
      <c r="IN13" s="233"/>
      <c r="IO13" s="233"/>
      <c r="IP13" s="233"/>
    </row>
    <row r="14" spans="1:250" s="234" customFormat="1" ht="27" customHeight="1" outlineLevel="1">
      <c r="A14" s="377" t="s">
        <v>992</v>
      </c>
      <c r="B14" s="193" t="s">
        <v>103</v>
      </c>
      <c r="C14" s="85"/>
      <c r="D14" s="50"/>
      <c r="E14" s="50"/>
      <c r="F14" s="236"/>
      <c r="G14" s="84">
        <f t="shared" si="0"/>
        <v>0</v>
      </c>
      <c r="H14" s="24"/>
      <c r="I14" s="24"/>
      <c r="J14" s="232"/>
      <c r="K14" s="232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3"/>
      <c r="DC14" s="233"/>
      <c r="DD14" s="233"/>
      <c r="DE14" s="233"/>
      <c r="DF14" s="233"/>
      <c r="DG14" s="233"/>
      <c r="DH14" s="233"/>
      <c r="DI14" s="233"/>
      <c r="DJ14" s="233"/>
      <c r="DK14" s="233"/>
      <c r="DL14" s="233"/>
      <c r="DM14" s="233"/>
      <c r="DN14" s="233"/>
      <c r="DO14" s="233"/>
      <c r="DP14" s="233"/>
      <c r="DQ14" s="233"/>
      <c r="DR14" s="233"/>
      <c r="DS14" s="233"/>
      <c r="DT14" s="233"/>
      <c r="DU14" s="233"/>
      <c r="DV14" s="233"/>
      <c r="DW14" s="233"/>
      <c r="DX14" s="233"/>
      <c r="DY14" s="233"/>
      <c r="DZ14" s="233"/>
      <c r="EA14" s="233"/>
      <c r="EB14" s="233"/>
      <c r="EC14" s="233"/>
      <c r="ED14" s="233"/>
      <c r="EE14" s="233"/>
      <c r="EF14" s="233"/>
      <c r="EG14" s="233"/>
      <c r="EH14" s="233"/>
      <c r="EI14" s="233"/>
      <c r="EJ14" s="233"/>
      <c r="EK14" s="233"/>
      <c r="EL14" s="233"/>
      <c r="EM14" s="233"/>
      <c r="EN14" s="233"/>
      <c r="EO14" s="233"/>
      <c r="EP14" s="233"/>
      <c r="EQ14" s="233"/>
      <c r="ER14" s="233"/>
      <c r="ES14" s="233"/>
      <c r="ET14" s="233"/>
      <c r="EU14" s="233"/>
      <c r="EV14" s="233"/>
      <c r="EW14" s="233"/>
      <c r="EX14" s="233"/>
      <c r="EY14" s="233"/>
      <c r="EZ14" s="233"/>
      <c r="FA14" s="233"/>
      <c r="FB14" s="233"/>
      <c r="FC14" s="233"/>
      <c r="FD14" s="233"/>
      <c r="FE14" s="233"/>
      <c r="FF14" s="233"/>
      <c r="FG14" s="233"/>
      <c r="FH14" s="233"/>
      <c r="FI14" s="233"/>
      <c r="FJ14" s="233"/>
      <c r="FK14" s="233"/>
      <c r="FL14" s="233"/>
      <c r="FM14" s="233"/>
      <c r="FN14" s="233"/>
      <c r="FO14" s="233"/>
      <c r="FP14" s="233"/>
      <c r="FQ14" s="233"/>
      <c r="FR14" s="233"/>
      <c r="FS14" s="233"/>
      <c r="FT14" s="233"/>
      <c r="FU14" s="233"/>
      <c r="FV14" s="233"/>
      <c r="FW14" s="233"/>
      <c r="FX14" s="233"/>
      <c r="FY14" s="233"/>
      <c r="FZ14" s="233"/>
      <c r="GA14" s="233"/>
      <c r="GB14" s="233"/>
      <c r="GC14" s="233"/>
      <c r="GD14" s="233"/>
      <c r="GE14" s="233"/>
      <c r="GF14" s="233"/>
      <c r="GG14" s="233"/>
      <c r="GH14" s="233"/>
      <c r="GI14" s="233"/>
      <c r="GJ14" s="233"/>
      <c r="GK14" s="233"/>
      <c r="GL14" s="233"/>
      <c r="GM14" s="233"/>
      <c r="GN14" s="233"/>
      <c r="GO14" s="233"/>
      <c r="GP14" s="233"/>
      <c r="GQ14" s="233"/>
      <c r="GR14" s="233"/>
      <c r="GS14" s="233"/>
      <c r="GT14" s="233"/>
      <c r="GU14" s="233"/>
      <c r="GV14" s="233"/>
      <c r="GW14" s="233"/>
      <c r="GX14" s="233"/>
      <c r="GY14" s="233"/>
      <c r="GZ14" s="233"/>
      <c r="HA14" s="233"/>
      <c r="HB14" s="233"/>
      <c r="HC14" s="233"/>
      <c r="HD14" s="233"/>
      <c r="HE14" s="233"/>
      <c r="HF14" s="233"/>
      <c r="HG14" s="233"/>
      <c r="HH14" s="233"/>
      <c r="HI14" s="233"/>
      <c r="HJ14" s="233"/>
      <c r="HK14" s="233"/>
      <c r="HL14" s="233"/>
      <c r="HM14" s="233"/>
      <c r="HN14" s="233"/>
      <c r="HO14" s="233"/>
      <c r="HP14" s="233"/>
      <c r="HQ14" s="233"/>
      <c r="HR14" s="233"/>
      <c r="HS14" s="233"/>
      <c r="HT14" s="233"/>
      <c r="HU14" s="233"/>
      <c r="HV14" s="233"/>
      <c r="HW14" s="233"/>
      <c r="HX14" s="233"/>
      <c r="HY14" s="233"/>
      <c r="HZ14" s="233"/>
      <c r="IA14" s="233"/>
      <c r="IB14" s="233"/>
      <c r="IC14" s="233"/>
      <c r="ID14" s="233"/>
      <c r="IE14" s="233"/>
      <c r="IF14" s="233"/>
      <c r="IG14" s="233"/>
      <c r="IH14" s="233"/>
      <c r="II14" s="233"/>
      <c r="IJ14" s="233"/>
      <c r="IK14" s="233"/>
      <c r="IL14" s="233"/>
      <c r="IM14" s="233"/>
      <c r="IN14" s="233"/>
      <c r="IO14" s="233"/>
      <c r="IP14" s="233"/>
    </row>
    <row r="15" spans="1:250" s="6" customFormat="1" ht="32.700000000000003" customHeight="1">
      <c r="A15" s="378" t="s">
        <v>310</v>
      </c>
      <c r="B15" s="280" t="s">
        <v>524</v>
      </c>
      <c r="C15" s="239"/>
      <c r="D15" s="240"/>
      <c r="E15" s="240"/>
      <c r="F15" s="242"/>
      <c r="G15" s="220"/>
      <c r="H15" s="220">
        <f>SUM(G16:G22)</f>
        <v>0</v>
      </c>
      <c r="I15" s="220"/>
      <c r="J15" s="211"/>
      <c r="K15" s="211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</row>
    <row r="16" spans="1:250" ht="21" customHeight="1" outlineLevel="1">
      <c r="A16" s="379" t="s">
        <v>347</v>
      </c>
      <c r="B16" s="196" t="s">
        <v>3</v>
      </c>
      <c r="C16" s="85" t="s">
        <v>1</v>
      </c>
      <c r="D16" s="50">
        <v>1946</v>
      </c>
      <c r="E16" s="50"/>
      <c r="F16" s="236"/>
      <c r="G16" s="84">
        <f>E16*F16</f>
        <v>0</v>
      </c>
      <c r="H16" s="24"/>
      <c r="I16" s="24"/>
      <c r="J16" s="210"/>
      <c r="K16" s="210"/>
    </row>
    <row r="17" spans="1:250" ht="21" customHeight="1" outlineLevel="1">
      <c r="A17" s="379" t="s">
        <v>348</v>
      </c>
      <c r="B17" s="196" t="s">
        <v>337</v>
      </c>
      <c r="C17" s="85" t="s">
        <v>0</v>
      </c>
      <c r="D17" s="50">
        <v>1179</v>
      </c>
      <c r="E17" s="50"/>
      <c r="F17" s="236"/>
      <c r="G17" s="84">
        <f t="shared" ref="G17:G22" si="1">E17*F17</f>
        <v>0</v>
      </c>
      <c r="H17" s="221"/>
      <c r="I17" s="221"/>
      <c r="J17" s="210"/>
      <c r="K17" s="210"/>
    </row>
    <row r="18" spans="1:250" ht="21" customHeight="1" outlineLevel="1">
      <c r="A18" s="379" t="s">
        <v>349</v>
      </c>
      <c r="B18" s="196" t="s">
        <v>338</v>
      </c>
      <c r="C18" s="85" t="s">
        <v>2</v>
      </c>
      <c r="D18" s="50">
        <v>91374</v>
      </c>
      <c r="E18" s="50"/>
      <c r="F18" s="236"/>
      <c r="G18" s="84">
        <f t="shared" si="1"/>
        <v>0</v>
      </c>
      <c r="H18" s="222"/>
      <c r="I18" s="72"/>
      <c r="J18" s="210"/>
      <c r="K18" s="210"/>
    </row>
    <row r="19" spans="1:250" ht="21" customHeight="1" outlineLevel="1">
      <c r="A19" s="379" t="s">
        <v>350</v>
      </c>
      <c r="B19" s="196" t="s">
        <v>43</v>
      </c>
      <c r="C19" s="85" t="s">
        <v>1</v>
      </c>
      <c r="D19" s="83">
        <v>181</v>
      </c>
      <c r="E19" s="83"/>
      <c r="F19" s="236"/>
      <c r="G19" s="84">
        <f t="shared" si="1"/>
        <v>0</v>
      </c>
      <c r="H19" s="72"/>
      <c r="I19" s="72"/>
      <c r="J19" s="210"/>
      <c r="K19" s="210"/>
    </row>
    <row r="20" spans="1:250" ht="21" customHeight="1" outlineLevel="1">
      <c r="A20" s="379" t="s">
        <v>351</v>
      </c>
      <c r="B20" s="196" t="s">
        <v>44</v>
      </c>
      <c r="C20" s="85" t="s">
        <v>1</v>
      </c>
      <c r="D20" s="83">
        <v>7336</v>
      </c>
      <c r="E20" s="83"/>
      <c r="F20" s="236"/>
      <c r="G20" s="84">
        <f t="shared" si="1"/>
        <v>0</v>
      </c>
      <c r="H20" s="40"/>
      <c r="I20" s="40"/>
      <c r="J20" s="210"/>
      <c r="K20" s="210"/>
    </row>
    <row r="21" spans="1:250" s="56" customFormat="1" ht="25.2" customHeight="1" outlineLevel="1">
      <c r="A21" s="379" t="s">
        <v>352</v>
      </c>
      <c r="B21" s="193" t="s">
        <v>178</v>
      </c>
      <c r="C21" s="194" t="s">
        <v>1</v>
      </c>
      <c r="D21" s="52">
        <v>81</v>
      </c>
      <c r="E21" s="52"/>
      <c r="F21" s="235"/>
      <c r="G21" s="84">
        <f t="shared" si="1"/>
        <v>0</v>
      </c>
      <c r="H21" s="24"/>
      <c r="I21" s="24"/>
      <c r="J21" s="215"/>
      <c r="K21" s="21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</row>
    <row r="22" spans="1:250" ht="25.2" customHeight="1" outlineLevel="1">
      <c r="A22" s="379" t="s">
        <v>353</v>
      </c>
      <c r="B22" s="196" t="s">
        <v>103</v>
      </c>
      <c r="C22" s="85"/>
      <c r="D22" s="50"/>
      <c r="E22" s="50"/>
      <c r="F22" s="235"/>
      <c r="G22" s="84">
        <f t="shared" si="1"/>
        <v>0</v>
      </c>
      <c r="H22" s="24"/>
      <c r="I22" s="24"/>
      <c r="J22" s="210"/>
      <c r="K22" s="210"/>
    </row>
    <row r="23" spans="1:250" s="9" customFormat="1" ht="32.700000000000003" customHeight="1">
      <c r="A23" s="380" t="s">
        <v>538</v>
      </c>
      <c r="B23" s="281" t="s">
        <v>525</v>
      </c>
      <c r="C23" s="239"/>
      <c r="D23" s="240"/>
      <c r="E23" s="240"/>
      <c r="F23" s="242"/>
      <c r="G23" s="220"/>
      <c r="H23" s="220">
        <f>SUM(G24:G37)</f>
        <v>0</v>
      </c>
      <c r="I23" s="220"/>
      <c r="J23" s="212"/>
      <c r="K23" s="212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</row>
    <row r="24" spans="1:250" ht="21" customHeight="1" outlineLevel="1">
      <c r="A24" s="379" t="s">
        <v>993</v>
      </c>
      <c r="B24" s="196" t="s">
        <v>354</v>
      </c>
      <c r="C24" s="85" t="s">
        <v>20</v>
      </c>
      <c r="D24" s="50">
        <v>1</v>
      </c>
      <c r="E24" s="50"/>
      <c r="F24" s="241"/>
      <c r="G24" s="84">
        <f>E24*F24</f>
        <v>0</v>
      </c>
      <c r="H24" s="24"/>
      <c r="I24" s="24"/>
      <c r="J24" s="210"/>
      <c r="K24" s="210"/>
    </row>
    <row r="25" spans="1:250" ht="21" customHeight="1" outlineLevel="1">
      <c r="A25" s="379" t="s">
        <v>994</v>
      </c>
      <c r="B25" s="196" t="s">
        <v>9</v>
      </c>
      <c r="C25" s="85" t="s">
        <v>20</v>
      </c>
      <c r="D25" s="50">
        <v>1</v>
      </c>
      <c r="E25" s="50"/>
      <c r="F25" s="241"/>
      <c r="G25" s="84">
        <f t="shared" ref="G25:G37" si="2">E25*F25</f>
        <v>0</v>
      </c>
      <c r="H25" s="24"/>
      <c r="I25" s="24"/>
      <c r="J25" s="210"/>
      <c r="K25" s="210"/>
    </row>
    <row r="26" spans="1:250" ht="21" customHeight="1" outlineLevel="1">
      <c r="A26" s="379" t="s">
        <v>995</v>
      </c>
      <c r="B26" s="196" t="s">
        <v>49</v>
      </c>
      <c r="C26" s="85" t="s">
        <v>20</v>
      </c>
      <c r="D26" s="50">
        <v>1</v>
      </c>
      <c r="E26" s="83"/>
      <c r="F26" s="241"/>
      <c r="G26" s="84">
        <f t="shared" si="2"/>
        <v>0</v>
      </c>
      <c r="H26" s="24"/>
      <c r="I26" s="24"/>
      <c r="J26" s="210"/>
      <c r="K26" s="210"/>
    </row>
    <row r="27" spans="1:250" ht="21" customHeight="1" outlineLevel="1">
      <c r="A27" s="379" t="s">
        <v>996</v>
      </c>
      <c r="B27" s="196" t="s">
        <v>50</v>
      </c>
      <c r="C27" s="85" t="s">
        <v>20</v>
      </c>
      <c r="D27" s="50">
        <v>1</v>
      </c>
      <c r="E27" s="83"/>
      <c r="F27" s="241"/>
      <c r="G27" s="84">
        <f t="shared" si="2"/>
        <v>0</v>
      </c>
      <c r="H27" s="24"/>
      <c r="I27" s="24"/>
      <c r="J27" s="210"/>
      <c r="K27" s="210"/>
    </row>
    <row r="28" spans="1:250" ht="21" customHeight="1" outlineLevel="1">
      <c r="A28" s="379" t="s">
        <v>997</v>
      </c>
      <c r="B28" s="196" t="s">
        <v>125</v>
      </c>
      <c r="C28" s="85" t="s">
        <v>20</v>
      </c>
      <c r="D28" s="50">
        <v>1</v>
      </c>
      <c r="E28" s="50"/>
      <c r="F28" s="241"/>
      <c r="G28" s="84">
        <f t="shared" si="2"/>
        <v>0</v>
      </c>
      <c r="H28" s="24"/>
      <c r="I28" s="24"/>
      <c r="J28" s="210"/>
      <c r="K28" s="210"/>
    </row>
    <row r="29" spans="1:250" ht="21" customHeight="1" outlineLevel="1">
      <c r="A29" s="379" t="s">
        <v>998</v>
      </c>
      <c r="B29" s="196" t="s">
        <v>126</v>
      </c>
      <c r="C29" s="85" t="s">
        <v>20</v>
      </c>
      <c r="D29" s="50">
        <v>1</v>
      </c>
      <c r="E29" s="50"/>
      <c r="F29" s="241"/>
      <c r="G29" s="84">
        <f t="shared" si="2"/>
        <v>0</v>
      </c>
      <c r="H29" s="24"/>
      <c r="I29" s="24"/>
      <c r="J29" s="210"/>
      <c r="K29" s="210"/>
    </row>
    <row r="30" spans="1:250" ht="21" customHeight="1" outlineLevel="1">
      <c r="A30" s="379" t="s">
        <v>999</v>
      </c>
      <c r="B30" s="196" t="s">
        <v>127</v>
      </c>
      <c r="C30" s="85" t="s">
        <v>20</v>
      </c>
      <c r="D30" s="50">
        <v>1</v>
      </c>
      <c r="E30" s="50"/>
      <c r="F30" s="241"/>
      <c r="G30" s="84">
        <f t="shared" si="2"/>
        <v>0</v>
      </c>
      <c r="H30" s="24"/>
      <c r="I30" s="24"/>
      <c r="J30" s="210"/>
      <c r="K30" s="210"/>
    </row>
    <row r="31" spans="1:250" ht="21" customHeight="1" outlineLevel="1">
      <c r="A31" s="379" t="s">
        <v>1000</v>
      </c>
      <c r="B31" s="196" t="s">
        <v>128</v>
      </c>
      <c r="C31" s="85" t="s">
        <v>20</v>
      </c>
      <c r="D31" s="50">
        <v>1</v>
      </c>
      <c r="E31" s="83"/>
      <c r="F31" s="241"/>
      <c r="G31" s="84">
        <f t="shared" si="2"/>
        <v>0</v>
      </c>
      <c r="H31" s="24"/>
      <c r="I31" s="24"/>
      <c r="J31" s="210"/>
      <c r="K31" s="210"/>
    </row>
    <row r="32" spans="1:250" ht="21" customHeight="1" outlineLevel="1">
      <c r="A32" s="379" t="s">
        <v>1001</v>
      </c>
      <c r="B32" s="196" t="s">
        <v>4</v>
      </c>
      <c r="C32" s="85" t="s">
        <v>20</v>
      </c>
      <c r="D32" s="50">
        <v>1</v>
      </c>
      <c r="E32" s="83"/>
      <c r="F32" s="241"/>
      <c r="G32" s="84">
        <f t="shared" si="2"/>
        <v>0</v>
      </c>
      <c r="H32" s="24"/>
      <c r="I32" s="24"/>
      <c r="J32" s="210"/>
      <c r="K32" s="210"/>
    </row>
    <row r="33" spans="1:250" ht="21" customHeight="1" outlineLevel="1">
      <c r="A33" s="379" t="s">
        <v>1002</v>
      </c>
      <c r="B33" s="196" t="s">
        <v>45</v>
      </c>
      <c r="C33" s="85" t="s">
        <v>20</v>
      </c>
      <c r="D33" s="50">
        <v>1</v>
      </c>
      <c r="E33" s="83"/>
      <c r="F33" s="241"/>
      <c r="G33" s="84">
        <f t="shared" si="2"/>
        <v>0</v>
      </c>
      <c r="H33" s="24"/>
      <c r="I33" s="24"/>
      <c r="J33" s="210"/>
      <c r="K33" s="210"/>
    </row>
    <row r="34" spans="1:250" ht="21" customHeight="1" outlineLevel="1">
      <c r="A34" s="379" t="s">
        <v>1003</v>
      </c>
      <c r="B34" s="196" t="s">
        <v>46</v>
      </c>
      <c r="C34" s="85" t="s">
        <v>20</v>
      </c>
      <c r="D34" s="50">
        <v>1</v>
      </c>
      <c r="E34" s="83"/>
      <c r="F34" s="241"/>
      <c r="G34" s="84">
        <f t="shared" si="2"/>
        <v>0</v>
      </c>
      <c r="H34" s="24"/>
      <c r="I34" s="24"/>
      <c r="J34" s="210"/>
      <c r="K34" s="210"/>
    </row>
    <row r="35" spans="1:250" ht="21" customHeight="1" outlineLevel="1">
      <c r="A35" s="379" t="s">
        <v>1004</v>
      </c>
      <c r="B35" s="196" t="s">
        <v>5</v>
      </c>
      <c r="C35" s="85" t="s">
        <v>17</v>
      </c>
      <c r="D35" s="50">
        <v>1</v>
      </c>
      <c r="E35" s="50"/>
      <c r="F35" s="241"/>
      <c r="G35" s="84">
        <f t="shared" si="2"/>
        <v>0</v>
      </c>
      <c r="H35" s="24"/>
      <c r="I35" s="24"/>
      <c r="J35" s="210"/>
      <c r="K35" s="210"/>
    </row>
    <row r="36" spans="1:250" ht="21" customHeight="1" outlineLevel="1">
      <c r="A36" s="379" t="s">
        <v>1005</v>
      </c>
      <c r="B36" s="196" t="s">
        <v>6</v>
      </c>
      <c r="C36" s="85" t="s">
        <v>17</v>
      </c>
      <c r="D36" s="50">
        <v>1</v>
      </c>
      <c r="E36" s="50"/>
      <c r="F36" s="241"/>
      <c r="G36" s="84">
        <f t="shared" si="2"/>
        <v>0</v>
      </c>
      <c r="H36" s="24"/>
      <c r="I36" s="24"/>
      <c r="J36" s="210"/>
      <c r="K36" s="210"/>
    </row>
    <row r="37" spans="1:250" ht="25.2" customHeight="1" outlineLevel="1">
      <c r="A37" s="379" t="s">
        <v>1006</v>
      </c>
      <c r="B37" s="196" t="s">
        <v>103</v>
      </c>
      <c r="C37" s="85" t="s">
        <v>17</v>
      </c>
      <c r="D37" s="50">
        <v>3</v>
      </c>
      <c r="E37" s="50"/>
      <c r="F37" s="75"/>
      <c r="G37" s="84">
        <f t="shared" si="2"/>
        <v>0</v>
      </c>
      <c r="H37" s="24"/>
      <c r="I37" s="24"/>
      <c r="J37" s="210"/>
      <c r="K37" s="210"/>
    </row>
    <row r="38" spans="1:250" s="9" customFormat="1" ht="32.700000000000003" customHeight="1">
      <c r="A38" s="380" t="s">
        <v>539</v>
      </c>
      <c r="B38" s="281" t="s">
        <v>526</v>
      </c>
      <c r="C38" s="239"/>
      <c r="D38" s="289"/>
      <c r="E38" s="240"/>
      <c r="F38" s="246"/>
      <c r="G38" s="220"/>
      <c r="H38" s="220">
        <f>SUM(G39:G49)</f>
        <v>0</v>
      </c>
      <c r="I38" s="220"/>
      <c r="J38" s="212"/>
      <c r="K38" s="212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ht="21" customHeight="1" outlineLevel="1">
      <c r="A39" s="379" t="s">
        <v>1007</v>
      </c>
      <c r="B39" s="196" t="s">
        <v>355</v>
      </c>
      <c r="C39" s="85" t="s">
        <v>2</v>
      </c>
      <c r="D39" s="50">
        <v>184650</v>
      </c>
      <c r="E39" s="50"/>
      <c r="F39" s="235"/>
      <c r="G39" s="51">
        <f>E39*F39</f>
        <v>0</v>
      </c>
      <c r="H39" s="225"/>
      <c r="I39" s="225"/>
      <c r="J39" s="210"/>
      <c r="K39" s="210"/>
    </row>
    <row r="40" spans="1:250" ht="21" customHeight="1" outlineLevel="1">
      <c r="A40" s="379" t="s">
        <v>1008</v>
      </c>
      <c r="B40" s="196" t="s">
        <v>48</v>
      </c>
      <c r="C40" s="85" t="s">
        <v>2</v>
      </c>
      <c r="D40" s="50">
        <v>72205</v>
      </c>
      <c r="E40" s="50"/>
      <c r="F40" s="236"/>
      <c r="G40" s="51">
        <f t="shared" ref="G40:G49" si="3">E40*F40</f>
        <v>0</v>
      </c>
      <c r="H40" s="39"/>
      <c r="I40" s="39"/>
      <c r="J40" s="210"/>
      <c r="K40" s="210"/>
    </row>
    <row r="41" spans="1:250" ht="21" customHeight="1" outlineLevel="1">
      <c r="A41" s="379" t="s">
        <v>1009</v>
      </c>
      <c r="B41" s="196" t="s">
        <v>47</v>
      </c>
      <c r="C41" s="85" t="s">
        <v>2</v>
      </c>
      <c r="D41" s="50">
        <v>8717</v>
      </c>
      <c r="E41" s="50"/>
      <c r="F41" s="236"/>
      <c r="G41" s="51">
        <f t="shared" si="3"/>
        <v>0</v>
      </c>
      <c r="H41" s="39"/>
      <c r="I41" s="39"/>
      <c r="J41" s="210"/>
      <c r="K41" s="210"/>
    </row>
    <row r="42" spans="1:250" ht="21" customHeight="1" outlineLevel="1">
      <c r="A42" s="379" t="s">
        <v>1010</v>
      </c>
      <c r="B42" s="196" t="s">
        <v>7</v>
      </c>
      <c r="C42" s="85" t="s">
        <v>2</v>
      </c>
      <c r="D42" s="50">
        <v>26513</v>
      </c>
      <c r="E42" s="50"/>
      <c r="F42" s="236"/>
      <c r="G42" s="51">
        <f t="shared" si="3"/>
        <v>0</v>
      </c>
      <c r="H42" s="24"/>
      <c r="I42" s="24"/>
      <c r="J42" s="210"/>
      <c r="K42" s="210"/>
    </row>
    <row r="43" spans="1:250" ht="21" customHeight="1" outlineLevel="1">
      <c r="A43" s="379" t="s">
        <v>1011</v>
      </c>
      <c r="B43" s="196" t="s">
        <v>356</v>
      </c>
      <c r="C43" s="85" t="s">
        <v>2</v>
      </c>
      <c r="D43" s="50">
        <v>35270</v>
      </c>
      <c r="E43" s="50"/>
      <c r="F43" s="235"/>
      <c r="G43" s="51">
        <f t="shared" si="3"/>
        <v>0</v>
      </c>
      <c r="H43" s="290"/>
      <c r="I43" s="290"/>
      <c r="J43" s="210"/>
      <c r="K43" s="210"/>
    </row>
    <row r="44" spans="1:250" ht="27" customHeight="1" outlineLevel="1">
      <c r="A44" s="379" t="s">
        <v>1012</v>
      </c>
      <c r="B44" s="196" t="s">
        <v>357</v>
      </c>
      <c r="C44" s="85" t="s">
        <v>2</v>
      </c>
      <c r="D44" s="50">
        <v>28212</v>
      </c>
      <c r="E44" s="50"/>
      <c r="F44" s="236"/>
      <c r="G44" s="51">
        <f t="shared" si="3"/>
        <v>0</v>
      </c>
      <c r="H44" s="223"/>
      <c r="I44" s="223"/>
      <c r="J44" s="210"/>
      <c r="K44" s="210"/>
    </row>
    <row r="45" spans="1:250" ht="21" customHeight="1" outlineLevel="1">
      <c r="A45" s="379" t="s">
        <v>1013</v>
      </c>
      <c r="B45" s="196" t="s">
        <v>154</v>
      </c>
      <c r="C45" s="85" t="s">
        <v>2</v>
      </c>
      <c r="D45" s="50">
        <v>132619</v>
      </c>
      <c r="E45" s="50"/>
      <c r="F45" s="236"/>
      <c r="G45" s="51">
        <f t="shared" si="3"/>
        <v>0</v>
      </c>
      <c r="H45" s="23"/>
      <c r="I45" s="23"/>
      <c r="J45" s="210"/>
      <c r="K45" s="210"/>
    </row>
    <row r="46" spans="1:250" ht="21" customHeight="1" outlineLevel="1">
      <c r="A46" s="379" t="s">
        <v>1014</v>
      </c>
      <c r="B46" s="196" t="s">
        <v>418</v>
      </c>
      <c r="C46" s="85" t="s">
        <v>1</v>
      </c>
      <c r="D46" s="50">
        <v>55</v>
      </c>
      <c r="E46" s="50"/>
      <c r="F46" s="236"/>
      <c r="G46" s="51">
        <f t="shared" si="3"/>
        <v>0</v>
      </c>
      <c r="H46" s="224"/>
      <c r="I46" s="224"/>
      <c r="J46" s="210"/>
      <c r="K46" s="210"/>
    </row>
    <row r="47" spans="1:250" ht="21" customHeight="1" outlineLevel="1">
      <c r="A47" s="379" t="s">
        <v>1015</v>
      </c>
      <c r="B47" s="196" t="s">
        <v>951</v>
      </c>
      <c r="C47" s="85" t="s">
        <v>37</v>
      </c>
      <c r="D47" s="50">
        <v>68</v>
      </c>
      <c r="E47" s="50"/>
      <c r="F47" s="236"/>
      <c r="G47" s="51">
        <f t="shared" si="3"/>
        <v>0</v>
      </c>
      <c r="H47" s="224"/>
      <c r="I47" s="224"/>
      <c r="J47" s="210"/>
      <c r="K47" s="210"/>
    </row>
    <row r="48" spans="1:250" ht="25.2" customHeight="1" outlineLevel="1">
      <c r="A48" s="379" t="s">
        <v>1016</v>
      </c>
      <c r="B48" s="193" t="s">
        <v>419</v>
      </c>
      <c r="C48" s="85" t="s">
        <v>20</v>
      </c>
      <c r="D48" s="50">
        <v>1</v>
      </c>
      <c r="E48" s="50"/>
      <c r="F48" s="236"/>
      <c r="G48" s="51">
        <f t="shared" si="3"/>
        <v>0</v>
      </c>
      <c r="H48" s="24"/>
      <c r="I48" s="24"/>
      <c r="J48" s="210"/>
      <c r="K48" s="210"/>
    </row>
    <row r="49" spans="1:250" ht="25.2" customHeight="1" outlineLevel="1">
      <c r="A49" s="379" t="s">
        <v>1017</v>
      </c>
      <c r="B49" s="196" t="s">
        <v>103</v>
      </c>
      <c r="C49" s="85" t="s">
        <v>20</v>
      </c>
      <c r="D49" s="50">
        <v>1</v>
      </c>
      <c r="E49" s="50"/>
      <c r="F49" s="235"/>
      <c r="G49" s="51">
        <f t="shared" si="3"/>
        <v>0</v>
      </c>
      <c r="H49" s="24"/>
      <c r="I49" s="24"/>
      <c r="J49" s="210"/>
      <c r="K49" s="210"/>
    </row>
    <row r="50" spans="1:250" s="9" customFormat="1" ht="32.700000000000003" customHeight="1">
      <c r="A50" s="380" t="s">
        <v>540</v>
      </c>
      <c r="B50" s="281" t="s">
        <v>527</v>
      </c>
      <c r="C50" s="239"/>
      <c r="D50" s="240"/>
      <c r="E50" s="240"/>
      <c r="F50" s="242"/>
      <c r="G50" s="220"/>
      <c r="H50" s="220">
        <f>SUM(G51:G56)</f>
        <v>0</v>
      </c>
      <c r="I50" s="220"/>
      <c r="J50" s="212"/>
      <c r="K50" s="212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</row>
    <row r="51" spans="1:250" s="9" customFormat="1" ht="21" customHeight="1" outlineLevel="1">
      <c r="A51" s="379" t="s">
        <v>1018</v>
      </c>
      <c r="B51" s="196" t="s">
        <v>69</v>
      </c>
      <c r="C51" s="85" t="s">
        <v>17</v>
      </c>
      <c r="D51" s="83">
        <v>2</v>
      </c>
      <c r="E51" s="83"/>
      <c r="F51" s="236"/>
      <c r="G51" s="84">
        <f>E51*F51</f>
        <v>0</v>
      </c>
      <c r="H51" s="26"/>
      <c r="I51" s="26"/>
      <c r="J51" s="212"/>
      <c r="K51" s="212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</row>
    <row r="52" spans="1:250" s="9" customFormat="1" ht="21" customHeight="1" outlineLevel="1">
      <c r="A52" s="379" t="s">
        <v>1019</v>
      </c>
      <c r="B52" s="196" t="s">
        <v>190</v>
      </c>
      <c r="C52" s="85" t="s">
        <v>17</v>
      </c>
      <c r="D52" s="83">
        <v>1</v>
      </c>
      <c r="E52" s="83"/>
      <c r="F52" s="236"/>
      <c r="G52" s="84">
        <f t="shared" ref="G52:G56" si="4">E52*F52</f>
        <v>0</v>
      </c>
      <c r="H52" s="26"/>
      <c r="I52" s="26"/>
      <c r="J52" s="212"/>
      <c r="K52" s="212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</row>
    <row r="53" spans="1:250" s="9" customFormat="1" ht="21" customHeight="1" outlineLevel="1">
      <c r="A53" s="379" t="s">
        <v>1020</v>
      </c>
      <c r="B53" s="196" t="s">
        <v>70</v>
      </c>
      <c r="C53" s="85" t="s">
        <v>15</v>
      </c>
      <c r="D53" s="83">
        <v>225</v>
      </c>
      <c r="E53" s="83"/>
      <c r="F53" s="236"/>
      <c r="G53" s="84">
        <f t="shared" si="4"/>
        <v>0</v>
      </c>
      <c r="H53" s="26"/>
      <c r="I53" s="26"/>
      <c r="J53" s="212"/>
      <c r="K53" s="212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</row>
    <row r="54" spans="1:250" s="9" customFormat="1" ht="21" customHeight="1" outlineLevel="1">
      <c r="A54" s="379" t="s">
        <v>1021</v>
      </c>
      <c r="B54" s="196" t="s">
        <v>13</v>
      </c>
      <c r="C54" s="85" t="s">
        <v>17</v>
      </c>
      <c r="D54" s="83">
        <v>1</v>
      </c>
      <c r="E54" s="83"/>
      <c r="F54" s="236"/>
      <c r="G54" s="84">
        <f t="shared" si="4"/>
        <v>0</v>
      </c>
      <c r="H54" s="26"/>
      <c r="I54" s="26"/>
      <c r="J54" s="212"/>
      <c r="K54" s="212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</row>
    <row r="55" spans="1:250" s="9" customFormat="1" ht="21" customHeight="1" outlineLevel="1">
      <c r="A55" s="379" t="s">
        <v>1022</v>
      </c>
      <c r="B55" s="196" t="s">
        <v>71</v>
      </c>
      <c r="C55" s="85" t="s">
        <v>17</v>
      </c>
      <c r="D55" s="83">
        <v>1</v>
      </c>
      <c r="E55" s="83"/>
      <c r="F55" s="236"/>
      <c r="G55" s="84">
        <f t="shared" si="4"/>
        <v>0</v>
      </c>
      <c r="H55" s="26"/>
      <c r="I55" s="26"/>
      <c r="J55" s="212"/>
      <c r="K55" s="212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</row>
    <row r="56" spans="1:250" ht="25.2" customHeight="1" outlineLevel="1">
      <c r="A56" s="379" t="s">
        <v>1023</v>
      </c>
      <c r="B56" s="196" t="s">
        <v>103</v>
      </c>
      <c r="C56" s="85" t="s">
        <v>17</v>
      </c>
      <c r="D56" s="50">
        <v>1</v>
      </c>
      <c r="E56" s="50"/>
      <c r="F56" s="236"/>
      <c r="G56" s="84">
        <f t="shared" si="4"/>
        <v>0</v>
      </c>
      <c r="H56" s="24"/>
      <c r="I56" s="24"/>
      <c r="J56" s="210"/>
      <c r="K56" s="210"/>
    </row>
    <row r="57" spans="1:250" s="9" customFormat="1" ht="32.700000000000003" customHeight="1">
      <c r="A57" s="380" t="s">
        <v>541</v>
      </c>
      <c r="B57" s="281" t="s">
        <v>528</v>
      </c>
      <c r="C57" s="249"/>
      <c r="D57" s="250"/>
      <c r="E57" s="250"/>
      <c r="F57" s="292"/>
      <c r="G57" s="220"/>
      <c r="H57" s="220">
        <f>SUM(G58:G62)</f>
        <v>0</v>
      </c>
      <c r="I57" s="220"/>
      <c r="J57" s="212"/>
      <c r="K57" s="212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</row>
    <row r="58" spans="1:250" s="9" customFormat="1" ht="21" customHeight="1" outlineLevel="1">
      <c r="A58" s="379" t="s">
        <v>1024</v>
      </c>
      <c r="B58" s="193" t="s">
        <v>420</v>
      </c>
      <c r="C58" s="85" t="s">
        <v>20</v>
      </c>
      <c r="D58" s="293">
        <v>1</v>
      </c>
      <c r="E58" s="50"/>
      <c r="F58" s="291"/>
      <c r="G58" s="84">
        <f>E58*F58</f>
        <v>0</v>
      </c>
      <c r="H58" s="84"/>
      <c r="I58" s="23"/>
      <c r="J58" s="212"/>
      <c r="K58" s="212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</row>
    <row r="59" spans="1:250" s="9" customFormat="1" ht="21" customHeight="1" outlineLevel="1">
      <c r="A59" s="379" t="s">
        <v>1025</v>
      </c>
      <c r="B59" s="196" t="s">
        <v>421</v>
      </c>
      <c r="C59" s="85" t="s">
        <v>20</v>
      </c>
      <c r="D59" s="293">
        <v>1</v>
      </c>
      <c r="E59" s="50"/>
      <c r="F59" s="291"/>
      <c r="G59" s="84">
        <f t="shared" ref="G59:G62" si="5">E59*F59</f>
        <v>0</v>
      </c>
      <c r="H59" s="84"/>
      <c r="I59" s="23"/>
      <c r="J59" s="212"/>
      <c r="K59" s="212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</row>
    <row r="60" spans="1:250" s="9" customFormat="1" ht="21" customHeight="1" outlineLevel="1">
      <c r="A60" s="379" t="s">
        <v>1026</v>
      </c>
      <c r="B60" s="196" t="s">
        <v>422</v>
      </c>
      <c r="C60" s="85" t="s">
        <v>20</v>
      </c>
      <c r="D60" s="293">
        <v>1</v>
      </c>
      <c r="E60" s="50"/>
      <c r="F60" s="291"/>
      <c r="G60" s="84">
        <f t="shared" si="5"/>
        <v>0</v>
      </c>
      <c r="H60" s="84"/>
      <c r="I60" s="23"/>
      <c r="J60" s="212"/>
      <c r="K60" s="212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</row>
    <row r="61" spans="1:250" s="9" customFormat="1" ht="21" customHeight="1" outlineLevel="1">
      <c r="A61" s="379" t="s">
        <v>1027</v>
      </c>
      <c r="B61" s="196" t="s">
        <v>423</v>
      </c>
      <c r="C61" s="85" t="s">
        <v>20</v>
      </c>
      <c r="D61" s="293">
        <v>1</v>
      </c>
      <c r="E61" s="50"/>
      <c r="F61" s="291"/>
      <c r="G61" s="84">
        <f t="shared" si="5"/>
        <v>0</v>
      </c>
      <c r="H61" s="84"/>
      <c r="I61" s="23"/>
      <c r="J61" s="212"/>
      <c r="K61" s="212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</row>
    <row r="62" spans="1:250" ht="25.2" customHeight="1" outlineLevel="1">
      <c r="A62" s="379" t="s">
        <v>1028</v>
      </c>
      <c r="B62" s="196" t="s">
        <v>103</v>
      </c>
      <c r="C62" s="85" t="s">
        <v>17</v>
      </c>
      <c r="D62" s="293">
        <v>1</v>
      </c>
      <c r="E62" s="50"/>
      <c r="F62" s="291"/>
      <c r="G62" s="84">
        <f t="shared" si="5"/>
        <v>0</v>
      </c>
      <c r="H62" s="73"/>
      <c r="I62" s="24"/>
      <c r="J62" s="210"/>
      <c r="K62" s="210"/>
    </row>
    <row r="63" spans="1:250" ht="32.700000000000003" customHeight="1">
      <c r="A63" s="380" t="s">
        <v>542</v>
      </c>
      <c r="B63" s="281" t="s">
        <v>529</v>
      </c>
      <c r="C63" s="249"/>
      <c r="D63" s="250"/>
      <c r="E63" s="250"/>
      <c r="F63" s="247"/>
      <c r="G63" s="251"/>
      <c r="H63" s="220">
        <f>SUM(G64:G143)</f>
        <v>0</v>
      </c>
      <c r="I63" s="220"/>
      <c r="J63" s="210"/>
      <c r="K63" s="210"/>
    </row>
    <row r="64" spans="1:250" ht="21" customHeight="1" outlineLevel="1">
      <c r="A64" s="379" t="s">
        <v>1029</v>
      </c>
      <c r="B64" s="387" t="s">
        <v>254</v>
      </c>
      <c r="C64" s="85"/>
      <c r="D64" s="50"/>
      <c r="E64" s="50"/>
      <c r="F64" s="248"/>
      <c r="G64" s="84"/>
      <c r="H64" s="39"/>
      <c r="I64" s="39"/>
      <c r="J64" s="210"/>
      <c r="K64" s="210"/>
    </row>
    <row r="65" spans="1:11" ht="21" customHeight="1" outlineLevel="1">
      <c r="A65" s="379" t="s">
        <v>1030</v>
      </c>
      <c r="B65" s="193" t="s">
        <v>255</v>
      </c>
      <c r="C65" s="85" t="s">
        <v>1</v>
      </c>
      <c r="D65" s="50">
        <v>167</v>
      </c>
      <c r="E65" s="50"/>
      <c r="F65" s="248"/>
      <c r="G65" s="84">
        <f>E65*F65</f>
        <v>0</v>
      </c>
      <c r="H65" s="39"/>
      <c r="I65" s="39"/>
      <c r="J65" s="210"/>
      <c r="K65" s="210"/>
    </row>
    <row r="66" spans="1:11" ht="21" customHeight="1" outlineLevel="1">
      <c r="A66" s="379" t="s">
        <v>1031</v>
      </c>
      <c r="B66" s="193" t="s">
        <v>362</v>
      </c>
      <c r="C66" s="85" t="s">
        <v>1</v>
      </c>
      <c r="D66" s="50">
        <v>167</v>
      </c>
      <c r="E66" s="50"/>
      <c r="F66" s="248"/>
      <c r="G66" s="84">
        <f t="shared" ref="G66:G129" si="6">E66*F66</f>
        <v>0</v>
      </c>
      <c r="H66" s="39"/>
      <c r="I66" s="39"/>
      <c r="J66" s="210"/>
      <c r="K66" s="210"/>
    </row>
    <row r="67" spans="1:11" ht="21" customHeight="1" outlineLevel="1">
      <c r="A67" s="379" t="s">
        <v>1032</v>
      </c>
      <c r="B67" s="193" t="s">
        <v>256</v>
      </c>
      <c r="C67" s="85" t="s">
        <v>1</v>
      </c>
      <c r="D67" s="50">
        <v>167</v>
      </c>
      <c r="E67" s="50"/>
      <c r="F67" s="248"/>
      <c r="G67" s="84">
        <f t="shared" si="6"/>
        <v>0</v>
      </c>
      <c r="H67" s="39"/>
      <c r="I67" s="39"/>
      <c r="J67" s="210"/>
      <c r="K67" s="210"/>
    </row>
    <row r="68" spans="1:11" ht="21" customHeight="1" outlineLevel="1">
      <c r="A68" s="379" t="s">
        <v>1033</v>
      </c>
      <c r="B68" s="193" t="s">
        <v>257</v>
      </c>
      <c r="C68" s="85" t="s">
        <v>1</v>
      </c>
      <c r="D68" s="50">
        <v>167</v>
      </c>
      <c r="E68" s="50"/>
      <c r="F68" s="248"/>
      <c r="G68" s="84">
        <f t="shared" si="6"/>
        <v>0</v>
      </c>
      <c r="H68" s="39"/>
      <c r="I68" s="39"/>
      <c r="J68" s="210"/>
      <c r="K68" s="210"/>
    </row>
    <row r="69" spans="1:11" ht="21" customHeight="1" outlineLevel="1">
      <c r="A69" s="379" t="s">
        <v>1034</v>
      </c>
      <c r="B69" s="193" t="s">
        <v>258</v>
      </c>
      <c r="C69" s="85" t="s">
        <v>1</v>
      </c>
      <c r="D69" s="50">
        <v>167</v>
      </c>
      <c r="E69" s="50"/>
      <c r="F69" s="248"/>
      <c r="G69" s="84">
        <f t="shared" si="6"/>
        <v>0</v>
      </c>
      <c r="H69" s="39"/>
      <c r="I69" s="39"/>
      <c r="J69" s="210"/>
      <c r="K69" s="210"/>
    </row>
    <row r="70" spans="1:11" ht="21" customHeight="1" outlineLevel="1">
      <c r="A70" s="379" t="s">
        <v>1035</v>
      </c>
      <c r="B70" s="193" t="s">
        <v>359</v>
      </c>
      <c r="C70" s="85" t="s">
        <v>1</v>
      </c>
      <c r="D70" s="50">
        <v>167</v>
      </c>
      <c r="E70" s="50"/>
      <c r="F70" s="248"/>
      <c r="G70" s="84">
        <f t="shared" si="6"/>
        <v>0</v>
      </c>
      <c r="H70" s="39"/>
      <c r="I70" s="39"/>
      <c r="J70" s="210"/>
      <c r="K70" s="210"/>
    </row>
    <row r="71" spans="1:11" ht="21" customHeight="1" outlineLevel="1">
      <c r="A71" s="379" t="s">
        <v>1036</v>
      </c>
      <c r="B71" s="193" t="s">
        <v>425</v>
      </c>
      <c r="C71" s="85" t="s">
        <v>1</v>
      </c>
      <c r="D71" s="50">
        <v>167</v>
      </c>
      <c r="E71" s="50"/>
      <c r="F71" s="248"/>
      <c r="G71" s="84">
        <f t="shared" si="6"/>
        <v>0</v>
      </c>
      <c r="H71" s="39"/>
      <c r="I71" s="39"/>
      <c r="J71" s="210"/>
      <c r="K71" s="210"/>
    </row>
    <row r="72" spans="1:11" ht="21" customHeight="1" outlineLevel="1">
      <c r="A72" s="379" t="s">
        <v>1037</v>
      </c>
      <c r="B72" s="193" t="s">
        <v>426</v>
      </c>
      <c r="C72" s="85" t="s">
        <v>1</v>
      </c>
      <c r="D72" s="50">
        <v>167</v>
      </c>
      <c r="E72" s="50"/>
      <c r="F72" s="248"/>
      <c r="G72" s="84">
        <f t="shared" si="6"/>
        <v>0</v>
      </c>
      <c r="H72" s="39"/>
      <c r="I72" s="39"/>
      <c r="J72" s="210"/>
      <c r="K72" s="210"/>
    </row>
    <row r="73" spans="1:11" ht="21" customHeight="1" outlineLevel="1">
      <c r="A73" s="379" t="s">
        <v>1038</v>
      </c>
      <c r="B73" s="193" t="s">
        <v>427</v>
      </c>
      <c r="C73" s="85" t="s">
        <v>1</v>
      </c>
      <c r="D73" s="50">
        <v>167</v>
      </c>
      <c r="E73" s="50"/>
      <c r="F73" s="248"/>
      <c r="G73" s="84">
        <f t="shared" si="6"/>
        <v>0</v>
      </c>
      <c r="H73" s="39"/>
      <c r="I73" s="39"/>
      <c r="J73" s="210"/>
      <c r="K73" s="210"/>
    </row>
    <row r="74" spans="1:11" ht="21" customHeight="1" outlineLevel="1">
      <c r="A74" s="379" t="s">
        <v>1039</v>
      </c>
      <c r="B74" s="193" t="s">
        <v>428</v>
      </c>
      <c r="C74" s="85" t="s">
        <v>1</v>
      </c>
      <c r="D74" s="50">
        <v>167</v>
      </c>
      <c r="E74" s="50"/>
      <c r="F74" s="248"/>
      <c r="G74" s="84">
        <f t="shared" si="6"/>
        <v>0</v>
      </c>
      <c r="H74" s="39"/>
      <c r="I74" s="39"/>
      <c r="J74" s="210"/>
      <c r="K74" s="210"/>
    </row>
    <row r="75" spans="1:11" ht="21" customHeight="1" outlineLevel="1">
      <c r="A75" s="379" t="s">
        <v>1040</v>
      </c>
      <c r="B75" s="387" t="s">
        <v>259</v>
      </c>
      <c r="C75" s="85"/>
      <c r="D75" s="50"/>
      <c r="E75" s="50"/>
      <c r="F75" s="248"/>
      <c r="G75" s="84"/>
      <c r="H75" s="39"/>
      <c r="I75" s="39"/>
      <c r="J75" s="210"/>
      <c r="K75" s="210"/>
    </row>
    <row r="76" spans="1:11" ht="21" customHeight="1" outlineLevel="1">
      <c r="A76" s="379" t="s">
        <v>1041</v>
      </c>
      <c r="B76" s="193" t="s">
        <v>255</v>
      </c>
      <c r="C76" s="85" t="s">
        <v>1</v>
      </c>
      <c r="D76" s="50">
        <v>145</v>
      </c>
      <c r="E76" s="50"/>
      <c r="F76" s="248"/>
      <c r="G76" s="84">
        <f t="shared" si="6"/>
        <v>0</v>
      </c>
      <c r="H76" s="39"/>
      <c r="I76" s="39"/>
      <c r="J76" s="210"/>
      <c r="K76" s="210"/>
    </row>
    <row r="77" spans="1:11" ht="21" customHeight="1" outlineLevel="1">
      <c r="A77" s="379" t="s">
        <v>1042</v>
      </c>
      <c r="B77" s="193" t="s">
        <v>362</v>
      </c>
      <c r="C77" s="85" t="s">
        <v>1</v>
      </c>
      <c r="D77" s="50">
        <v>145</v>
      </c>
      <c r="E77" s="50"/>
      <c r="F77" s="248"/>
      <c r="G77" s="84">
        <f t="shared" si="6"/>
        <v>0</v>
      </c>
      <c r="H77" s="39"/>
      <c r="I77" s="39"/>
      <c r="J77" s="210"/>
      <c r="K77" s="210"/>
    </row>
    <row r="78" spans="1:11" ht="21" customHeight="1" outlineLevel="1">
      <c r="A78" s="379" t="s">
        <v>1043</v>
      </c>
      <c r="B78" s="193" t="s">
        <v>363</v>
      </c>
      <c r="C78" s="85" t="s">
        <v>1</v>
      </c>
      <c r="D78" s="50">
        <v>145</v>
      </c>
      <c r="E78" s="50"/>
      <c r="F78" s="248"/>
      <c r="G78" s="84">
        <f t="shared" si="6"/>
        <v>0</v>
      </c>
      <c r="H78" s="39"/>
      <c r="I78" s="39"/>
      <c r="J78" s="210"/>
      <c r="K78" s="210"/>
    </row>
    <row r="79" spans="1:11" ht="21" customHeight="1" outlineLevel="1">
      <c r="A79" s="379" t="s">
        <v>1044</v>
      </c>
      <c r="B79" s="193" t="s">
        <v>358</v>
      </c>
      <c r="C79" s="85" t="s">
        <v>1</v>
      </c>
      <c r="D79" s="50">
        <v>145</v>
      </c>
      <c r="E79" s="50"/>
      <c r="F79" s="248"/>
      <c r="G79" s="84">
        <f t="shared" si="6"/>
        <v>0</v>
      </c>
      <c r="H79" s="39"/>
      <c r="I79" s="39"/>
      <c r="J79" s="210"/>
      <c r="K79" s="210"/>
    </row>
    <row r="80" spans="1:11" ht="21" customHeight="1" outlineLevel="1">
      <c r="A80" s="379" t="s">
        <v>1045</v>
      </c>
      <c r="B80" s="193" t="s">
        <v>359</v>
      </c>
      <c r="C80" s="85" t="s">
        <v>1</v>
      </c>
      <c r="D80" s="50">
        <v>145</v>
      </c>
      <c r="E80" s="50"/>
      <c r="F80" s="248"/>
      <c r="G80" s="84">
        <f t="shared" si="6"/>
        <v>0</v>
      </c>
      <c r="H80" s="39"/>
      <c r="I80" s="39"/>
      <c r="J80" s="210"/>
      <c r="K80" s="210"/>
    </row>
    <row r="81" spans="1:11" ht="21" customHeight="1" outlineLevel="1">
      <c r="A81" s="379" t="s">
        <v>1046</v>
      </c>
      <c r="B81" s="193" t="s">
        <v>360</v>
      </c>
      <c r="C81" s="85" t="s">
        <v>1</v>
      </c>
      <c r="D81" s="50">
        <v>145</v>
      </c>
      <c r="E81" s="50"/>
      <c r="F81" s="248"/>
      <c r="G81" s="84">
        <f t="shared" si="6"/>
        <v>0</v>
      </c>
      <c r="H81" s="39"/>
      <c r="I81" s="39"/>
      <c r="J81" s="210"/>
      <c r="K81" s="210"/>
    </row>
    <row r="82" spans="1:11" ht="21" customHeight="1" outlineLevel="1">
      <c r="A82" s="379" t="s">
        <v>1047</v>
      </c>
      <c r="B82" s="387" t="s">
        <v>261</v>
      </c>
      <c r="C82" s="85"/>
      <c r="D82" s="50"/>
      <c r="E82" s="50"/>
      <c r="F82" s="248"/>
      <c r="G82" s="84"/>
      <c r="H82" s="39"/>
      <c r="I82" s="39"/>
      <c r="J82" s="210"/>
      <c r="K82" s="210"/>
    </row>
    <row r="83" spans="1:11" ht="21" customHeight="1" outlineLevel="1">
      <c r="A83" s="379" t="s">
        <v>1048</v>
      </c>
      <c r="B83" s="193" t="s">
        <v>262</v>
      </c>
      <c r="C83" s="85" t="s">
        <v>1</v>
      </c>
      <c r="D83" s="50">
        <v>56</v>
      </c>
      <c r="E83" s="50"/>
      <c r="F83" s="248"/>
      <c r="G83" s="84">
        <f t="shared" si="6"/>
        <v>0</v>
      </c>
      <c r="H83" s="39"/>
      <c r="I83" s="39"/>
      <c r="J83" s="210"/>
      <c r="K83" s="210"/>
    </row>
    <row r="84" spans="1:11" ht="21" customHeight="1" outlineLevel="1">
      <c r="A84" s="379" t="s">
        <v>1049</v>
      </c>
      <c r="B84" s="193" t="s">
        <v>361</v>
      </c>
      <c r="C84" s="85" t="s">
        <v>1</v>
      </c>
      <c r="D84" s="50">
        <v>56</v>
      </c>
      <c r="E84" s="50"/>
      <c r="F84" s="248"/>
      <c r="G84" s="84">
        <f t="shared" si="6"/>
        <v>0</v>
      </c>
      <c r="H84" s="39"/>
      <c r="I84" s="39"/>
      <c r="J84" s="210"/>
      <c r="K84" s="210"/>
    </row>
    <row r="85" spans="1:11" ht="21" customHeight="1" outlineLevel="1">
      <c r="A85" s="379" t="s">
        <v>1050</v>
      </c>
      <c r="B85" s="193" t="s">
        <v>364</v>
      </c>
      <c r="C85" s="85" t="s">
        <v>1</v>
      </c>
      <c r="D85" s="50">
        <v>56</v>
      </c>
      <c r="E85" s="50"/>
      <c r="F85" s="248"/>
      <c r="G85" s="84">
        <f t="shared" si="6"/>
        <v>0</v>
      </c>
      <c r="H85" s="39"/>
      <c r="I85" s="39"/>
      <c r="J85" s="210"/>
      <c r="K85" s="210"/>
    </row>
    <row r="86" spans="1:11" ht="21" customHeight="1" outlineLevel="1">
      <c r="A86" s="379" t="s">
        <v>1051</v>
      </c>
      <c r="B86" s="193" t="s">
        <v>260</v>
      </c>
      <c r="C86" s="85" t="s">
        <v>1</v>
      </c>
      <c r="D86" s="50">
        <v>56</v>
      </c>
      <c r="E86" s="50"/>
      <c r="F86" s="248"/>
      <c r="G86" s="84">
        <f t="shared" si="6"/>
        <v>0</v>
      </c>
      <c r="H86" s="39"/>
      <c r="I86" s="39"/>
      <c r="J86" s="210"/>
      <c r="K86" s="210"/>
    </row>
    <row r="87" spans="1:11" ht="21" customHeight="1" outlineLevel="1">
      <c r="A87" s="379" t="s">
        <v>1052</v>
      </c>
      <c r="B87" s="193" t="s">
        <v>429</v>
      </c>
      <c r="C87" s="85" t="s">
        <v>1</v>
      </c>
      <c r="D87" s="50">
        <v>56</v>
      </c>
      <c r="E87" s="50"/>
      <c r="F87" s="248"/>
      <c r="G87" s="84">
        <f t="shared" si="6"/>
        <v>0</v>
      </c>
      <c r="H87" s="39"/>
      <c r="I87" s="39"/>
      <c r="J87" s="210"/>
      <c r="K87" s="210"/>
    </row>
    <row r="88" spans="1:11" ht="21" customHeight="1" outlineLevel="1">
      <c r="A88" s="379" t="s">
        <v>1053</v>
      </c>
      <c r="B88" s="387" t="s">
        <v>263</v>
      </c>
      <c r="C88" s="85"/>
      <c r="D88" s="50"/>
      <c r="E88" s="50"/>
      <c r="F88" s="248"/>
      <c r="G88" s="84"/>
      <c r="H88" s="39"/>
      <c r="I88" s="39"/>
      <c r="J88" s="210"/>
      <c r="K88" s="210"/>
    </row>
    <row r="89" spans="1:11" ht="21" customHeight="1" outlineLevel="1">
      <c r="A89" s="379" t="s">
        <v>1054</v>
      </c>
      <c r="B89" s="193" t="s">
        <v>255</v>
      </c>
      <c r="C89" s="85" t="s">
        <v>1</v>
      </c>
      <c r="D89" s="50">
        <v>45</v>
      </c>
      <c r="E89" s="50"/>
      <c r="F89" s="248"/>
      <c r="G89" s="84">
        <f t="shared" si="6"/>
        <v>0</v>
      </c>
      <c r="H89" s="39"/>
      <c r="I89" s="39"/>
      <c r="J89" s="210"/>
      <c r="K89" s="210"/>
    </row>
    <row r="90" spans="1:11" ht="21" customHeight="1" outlineLevel="1">
      <c r="A90" s="379" t="s">
        <v>1055</v>
      </c>
      <c r="B90" s="193" t="s">
        <v>362</v>
      </c>
      <c r="C90" s="85" t="s">
        <v>1</v>
      </c>
      <c r="D90" s="50">
        <v>45</v>
      </c>
      <c r="E90" s="50"/>
      <c r="F90" s="248"/>
      <c r="G90" s="84">
        <f t="shared" si="6"/>
        <v>0</v>
      </c>
      <c r="H90" s="39"/>
      <c r="I90" s="39"/>
      <c r="J90" s="210"/>
      <c r="K90" s="210"/>
    </row>
    <row r="91" spans="1:11" ht="21" customHeight="1" outlineLevel="1">
      <c r="A91" s="379" t="s">
        <v>1056</v>
      </c>
      <c r="B91" s="193" t="s">
        <v>363</v>
      </c>
      <c r="C91" s="85" t="s">
        <v>1</v>
      </c>
      <c r="D91" s="50">
        <v>45</v>
      </c>
      <c r="E91" s="50"/>
      <c r="F91" s="248"/>
      <c r="G91" s="84">
        <f t="shared" si="6"/>
        <v>0</v>
      </c>
      <c r="H91" s="39"/>
      <c r="I91" s="39"/>
      <c r="J91" s="210"/>
      <c r="K91" s="210"/>
    </row>
    <row r="92" spans="1:11" ht="21" customHeight="1" outlineLevel="1">
      <c r="A92" s="379" t="s">
        <v>1057</v>
      </c>
      <c r="B92" s="193" t="s">
        <v>264</v>
      </c>
      <c r="C92" s="85" t="s">
        <v>1</v>
      </c>
      <c r="D92" s="50">
        <v>45</v>
      </c>
      <c r="E92" s="50"/>
      <c r="F92" s="248"/>
      <c r="G92" s="84">
        <f t="shared" si="6"/>
        <v>0</v>
      </c>
      <c r="H92" s="39"/>
      <c r="I92" s="39"/>
      <c r="J92" s="210"/>
      <c r="K92" s="210"/>
    </row>
    <row r="93" spans="1:11" ht="21" customHeight="1" outlineLevel="1">
      <c r="A93" s="379" t="s">
        <v>1058</v>
      </c>
      <c r="B93" s="193" t="s">
        <v>359</v>
      </c>
      <c r="C93" s="85" t="s">
        <v>1</v>
      </c>
      <c r="D93" s="50">
        <v>45</v>
      </c>
      <c r="E93" s="50"/>
      <c r="F93" s="248"/>
      <c r="G93" s="84">
        <f t="shared" si="6"/>
        <v>0</v>
      </c>
      <c r="H93" s="39"/>
      <c r="I93" s="39"/>
      <c r="J93" s="210"/>
      <c r="K93" s="210"/>
    </row>
    <row r="94" spans="1:11" ht="21" customHeight="1" outlineLevel="1">
      <c r="A94" s="379" t="s">
        <v>1059</v>
      </c>
      <c r="B94" s="193" t="s">
        <v>430</v>
      </c>
      <c r="C94" s="85" t="s">
        <v>1</v>
      </c>
      <c r="D94" s="50">
        <v>45</v>
      </c>
      <c r="E94" s="50"/>
      <c r="F94" s="248"/>
      <c r="G94" s="84">
        <f t="shared" si="6"/>
        <v>0</v>
      </c>
      <c r="H94" s="39"/>
      <c r="I94" s="39"/>
      <c r="J94" s="210"/>
      <c r="K94" s="210"/>
    </row>
    <row r="95" spans="1:11" ht="21" customHeight="1" outlineLevel="1">
      <c r="A95" s="379" t="s">
        <v>1060</v>
      </c>
      <c r="B95" s="193" t="s">
        <v>431</v>
      </c>
      <c r="C95" s="85" t="s">
        <v>1</v>
      </c>
      <c r="D95" s="50">
        <v>45</v>
      </c>
      <c r="E95" s="50"/>
      <c r="F95" s="248"/>
      <c r="G95" s="84">
        <f t="shared" si="6"/>
        <v>0</v>
      </c>
      <c r="H95" s="39"/>
      <c r="I95" s="39"/>
      <c r="J95" s="210"/>
      <c r="K95" s="210"/>
    </row>
    <row r="96" spans="1:11" ht="27" customHeight="1" outlineLevel="1">
      <c r="A96" s="379" t="s">
        <v>1061</v>
      </c>
      <c r="B96" s="387" t="s">
        <v>244</v>
      </c>
      <c r="C96" s="297"/>
      <c r="D96" s="50"/>
      <c r="E96" s="50"/>
      <c r="F96" s="248"/>
      <c r="G96" s="84"/>
      <c r="H96" s="39"/>
      <c r="I96" s="39"/>
      <c r="J96" s="210"/>
      <c r="K96" s="210"/>
    </row>
    <row r="97" spans="1:11" ht="21" customHeight="1" outlineLevel="1">
      <c r="A97" s="379" t="s">
        <v>1062</v>
      </c>
      <c r="B97" s="193" t="s">
        <v>249</v>
      </c>
      <c r="C97" s="85" t="s">
        <v>1</v>
      </c>
      <c r="D97" s="50">
        <v>11532</v>
      </c>
      <c r="E97" s="50"/>
      <c r="F97" s="248"/>
      <c r="G97" s="84">
        <f t="shared" si="6"/>
        <v>0</v>
      </c>
      <c r="H97" s="39"/>
      <c r="I97" s="39"/>
      <c r="J97" s="210"/>
      <c r="K97" s="210"/>
    </row>
    <row r="98" spans="1:11" ht="21" customHeight="1" outlineLevel="1">
      <c r="A98" s="379" t="s">
        <v>1063</v>
      </c>
      <c r="B98" s="193" t="s">
        <v>365</v>
      </c>
      <c r="C98" s="85" t="s">
        <v>1</v>
      </c>
      <c r="D98" s="50">
        <v>11532</v>
      </c>
      <c r="E98" s="50"/>
      <c r="F98" s="248"/>
      <c r="G98" s="84">
        <f t="shared" si="6"/>
        <v>0</v>
      </c>
      <c r="H98" s="39"/>
      <c r="I98" s="39"/>
      <c r="J98" s="210"/>
      <c r="K98" s="210"/>
    </row>
    <row r="99" spans="1:11" ht="21" customHeight="1" outlineLevel="1">
      <c r="A99" s="379" t="s">
        <v>1064</v>
      </c>
      <c r="B99" s="193" t="s">
        <v>432</v>
      </c>
      <c r="C99" s="85" t="s">
        <v>1</v>
      </c>
      <c r="D99" s="50">
        <v>11532</v>
      </c>
      <c r="E99" s="50"/>
      <c r="F99" s="248"/>
      <c r="G99" s="84">
        <f t="shared" si="6"/>
        <v>0</v>
      </c>
      <c r="H99" s="39"/>
      <c r="I99" s="39"/>
      <c r="J99" s="210"/>
      <c r="K99" s="210"/>
    </row>
    <row r="100" spans="1:11" ht="21" customHeight="1" outlineLevel="1">
      <c r="A100" s="379" t="s">
        <v>1065</v>
      </c>
      <c r="B100" s="193" t="s">
        <v>250</v>
      </c>
      <c r="C100" s="85" t="s">
        <v>2</v>
      </c>
      <c r="D100" s="50">
        <v>14991</v>
      </c>
      <c r="E100" s="50"/>
      <c r="F100" s="248"/>
      <c r="G100" s="84">
        <f t="shared" si="6"/>
        <v>0</v>
      </c>
      <c r="H100" s="39"/>
      <c r="I100" s="39"/>
      <c r="J100" s="210"/>
      <c r="K100" s="210"/>
    </row>
    <row r="101" spans="1:11" ht="21" customHeight="1" outlineLevel="1">
      <c r="A101" s="379" t="s">
        <v>1066</v>
      </c>
      <c r="B101" s="193" t="s">
        <v>251</v>
      </c>
      <c r="C101" s="85" t="s">
        <v>2</v>
      </c>
      <c r="D101" s="50">
        <v>83757</v>
      </c>
      <c r="E101" s="50"/>
      <c r="F101" s="248"/>
      <c r="G101" s="84">
        <f t="shared" si="6"/>
        <v>0</v>
      </c>
      <c r="H101" s="39"/>
      <c r="I101" s="39"/>
      <c r="J101" s="210"/>
      <c r="K101" s="210"/>
    </row>
    <row r="102" spans="1:11" ht="21" customHeight="1" outlineLevel="1">
      <c r="A102" s="379" t="s">
        <v>1067</v>
      </c>
      <c r="B102" s="193" t="s">
        <v>433</v>
      </c>
      <c r="C102" s="85" t="s">
        <v>1</v>
      </c>
      <c r="D102" s="50">
        <v>11532</v>
      </c>
      <c r="E102" s="50"/>
      <c r="F102" s="248"/>
      <c r="G102" s="84">
        <f t="shared" si="6"/>
        <v>0</v>
      </c>
      <c r="H102" s="39"/>
      <c r="I102" s="39"/>
      <c r="J102" s="210"/>
      <c r="K102" s="210"/>
    </row>
    <row r="103" spans="1:11" ht="21" customHeight="1" outlineLevel="1">
      <c r="A103" s="379" t="s">
        <v>1068</v>
      </c>
      <c r="B103" s="193" t="s">
        <v>434</v>
      </c>
      <c r="C103" s="85" t="s">
        <v>1</v>
      </c>
      <c r="D103" s="50">
        <v>11532</v>
      </c>
      <c r="E103" s="50"/>
      <c r="F103" s="248"/>
      <c r="G103" s="84">
        <f t="shared" si="6"/>
        <v>0</v>
      </c>
      <c r="H103" s="39"/>
      <c r="I103" s="39"/>
      <c r="J103" s="210"/>
      <c r="K103" s="210"/>
    </row>
    <row r="104" spans="1:11" ht="21" customHeight="1" outlineLevel="1">
      <c r="A104" s="379" t="s">
        <v>1069</v>
      </c>
      <c r="B104" s="193" t="s">
        <v>252</v>
      </c>
      <c r="C104" s="85" t="s">
        <v>1</v>
      </c>
      <c r="D104" s="50">
        <v>2592</v>
      </c>
      <c r="E104" s="50"/>
      <c r="F104" s="248"/>
      <c r="G104" s="84">
        <f t="shared" si="6"/>
        <v>0</v>
      </c>
      <c r="H104" s="39"/>
      <c r="I104" s="39"/>
      <c r="J104" s="210"/>
      <c r="K104" s="210"/>
    </row>
    <row r="105" spans="1:11" ht="21" customHeight="1" outlineLevel="1">
      <c r="A105" s="379" t="s">
        <v>1070</v>
      </c>
      <c r="B105" s="387" t="s">
        <v>253</v>
      </c>
      <c r="C105" s="85"/>
      <c r="D105" s="50"/>
      <c r="E105" s="50"/>
      <c r="F105" s="248"/>
      <c r="G105" s="84"/>
      <c r="H105" s="39"/>
      <c r="I105" s="39"/>
      <c r="J105" s="210"/>
      <c r="K105" s="210"/>
    </row>
    <row r="106" spans="1:11" ht="21" customHeight="1" outlineLevel="1">
      <c r="A106" s="379" t="s">
        <v>1071</v>
      </c>
      <c r="B106" s="193" t="s">
        <v>366</v>
      </c>
      <c r="C106" s="85" t="s">
        <v>1</v>
      </c>
      <c r="D106" s="50">
        <v>328</v>
      </c>
      <c r="E106" s="50"/>
      <c r="F106" s="248"/>
      <c r="G106" s="84">
        <f t="shared" si="6"/>
        <v>0</v>
      </c>
      <c r="H106" s="39"/>
      <c r="I106" s="39"/>
      <c r="J106" s="210"/>
      <c r="K106" s="210"/>
    </row>
    <row r="107" spans="1:11" ht="21" customHeight="1" outlineLevel="1">
      <c r="A107" s="379" t="s">
        <v>1072</v>
      </c>
      <c r="B107" s="193" t="s">
        <v>365</v>
      </c>
      <c r="C107" s="85" t="s">
        <v>1</v>
      </c>
      <c r="D107" s="50">
        <v>328</v>
      </c>
      <c r="E107" s="50"/>
      <c r="F107" s="248"/>
      <c r="G107" s="84">
        <f t="shared" si="6"/>
        <v>0</v>
      </c>
      <c r="H107" s="39"/>
      <c r="I107" s="39"/>
      <c r="J107" s="210"/>
      <c r="K107" s="210"/>
    </row>
    <row r="108" spans="1:11" ht="21" customHeight="1" outlineLevel="1">
      <c r="A108" s="379" t="s">
        <v>1073</v>
      </c>
      <c r="B108" s="193" t="s">
        <v>435</v>
      </c>
      <c r="C108" s="85" t="s">
        <v>1</v>
      </c>
      <c r="D108" s="50">
        <v>328</v>
      </c>
      <c r="E108" s="50"/>
      <c r="F108" s="248"/>
      <c r="G108" s="84">
        <f t="shared" si="6"/>
        <v>0</v>
      </c>
      <c r="H108" s="39"/>
      <c r="I108" s="39"/>
      <c r="J108" s="210"/>
      <c r="K108" s="210"/>
    </row>
    <row r="109" spans="1:11" ht="21" customHeight="1" outlineLevel="1">
      <c r="A109" s="379" t="s">
        <v>1074</v>
      </c>
      <c r="B109" s="193" t="s">
        <v>250</v>
      </c>
      <c r="C109" s="85" t="s">
        <v>2</v>
      </c>
      <c r="D109" s="50">
        <v>427</v>
      </c>
      <c r="E109" s="50"/>
      <c r="F109" s="248"/>
      <c r="G109" s="84">
        <f t="shared" si="6"/>
        <v>0</v>
      </c>
      <c r="H109" s="39"/>
      <c r="I109" s="39"/>
      <c r="J109" s="210"/>
      <c r="K109" s="210"/>
    </row>
    <row r="110" spans="1:11" ht="21" customHeight="1" outlineLevel="1">
      <c r="A110" s="379" t="s">
        <v>1075</v>
      </c>
      <c r="B110" s="193" t="s">
        <v>251</v>
      </c>
      <c r="C110" s="85" t="s">
        <v>2</v>
      </c>
      <c r="D110" s="50">
        <v>2387</v>
      </c>
      <c r="E110" s="50"/>
      <c r="F110" s="248"/>
      <c r="G110" s="84">
        <f t="shared" si="6"/>
        <v>0</v>
      </c>
      <c r="H110" s="39"/>
      <c r="I110" s="39"/>
      <c r="J110" s="210"/>
      <c r="K110" s="210"/>
    </row>
    <row r="111" spans="1:11" ht="21" customHeight="1" outlineLevel="1">
      <c r="A111" s="379" t="s">
        <v>1076</v>
      </c>
      <c r="B111" s="193" t="s">
        <v>437</v>
      </c>
      <c r="C111" s="85" t="s">
        <v>1</v>
      </c>
      <c r="D111" s="50">
        <v>328</v>
      </c>
      <c r="E111" s="50"/>
      <c r="F111" s="248"/>
      <c r="G111" s="84">
        <f t="shared" si="6"/>
        <v>0</v>
      </c>
      <c r="H111" s="39"/>
      <c r="I111" s="39"/>
      <c r="J111" s="210"/>
      <c r="K111" s="210"/>
    </row>
    <row r="112" spans="1:11" ht="21" customHeight="1" outlineLevel="1">
      <c r="A112" s="379" t="s">
        <v>1077</v>
      </c>
      <c r="B112" s="387" t="s">
        <v>265</v>
      </c>
      <c r="C112" s="85"/>
      <c r="D112" s="50"/>
      <c r="E112" s="50"/>
      <c r="F112" s="248"/>
      <c r="G112" s="84"/>
      <c r="H112" s="39"/>
      <c r="I112" s="39"/>
      <c r="J112" s="210"/>
      <c r="K112" s="210"/>
    </row>
    <row r="113" spans="1:11" ht="21" customHeight="1" outlineLevel="1">
      <c r="A113" s="379" t="s">
        <v>1078</v>
      </c>
      <c r="B113" s="193" t="s">
        <v>266</v>
      </c>
      <c r="C113" s="85" t="s">
        <v>1</v>
      </c>
      <c r="D113" s="50">
        <v>1199</v>
      </c>
      <c r="E113" s="50"/>
      <c r="F113" s="248"/>
      <c r="G113" s="84">
        <f t="shared" si="6"/>
        <v>0</v>
      </c>
      <c r="H113" s="39"/>
      <c r="I113" s="39"/>
      <c r="J113" s="210"/>
      <c r="K113" s="210"/>
    </row>
    <row r="114" spans="1:11" ht="21" customHeight="1" outlineLevel="1">
      <c r="A114" s="379" t="s">
        <v>1079</v>
      </c>
      <c r="B114" s="193" t="s">
        <v>365</v>
      </c>
      <c r="C114" s="85" t="s">
        <v>1</v>
      </c>
      <c r="D114" s="50">
        <v>1199</v>
      </c>
      <c r="E114" s="50"/>
      <c r="F114" s="248"/>
      <c r="G114" s="84">
        <f t="shared" si="6"/>
        <v>0</v>
      </c>
      <c r="H114" s="39"/>
      <c r="I114" s="39"/>
      <c r="J114" s="210"/>
      <c r="K114" s="210"/>
    </row>
    <row r="115" spans="1:11" ht="21" customHeight="1" outlineLevel="1">
      <c r="A115" s="379" t="s">
        <v>1080</v>
      </c>
      <c r="B115" s="193" t="s">
        <v>249</v>
      </c>
      <c r="C115" s="85" t="s">
        <v>1</v>
      </c>
      <c r="D115" s="50">
        <v>1199</v>
      </c>
      <c r="E115" s="50"/>
      <c r="F115" s="248"/>
      <c r="G115" s="84">
        <f t="shared" si="6"/>
        <v>0</v>
      </c>
      <c r="H115" s="39"/>
      <c r="I115" s="39"/>
      <c r="J115" s="210"/>
      <c r="K115" s="210"/>
    </row>
    <row r="116" spans="1:11" ht="21" customHeight="1" outlineLevel="1">
      <c r="A116" s="379" t="s">
        <v>1081</v>
      </c>
      <c r="B116" s="193" t="s">
        <v>439</v>
      </c>
      <c r="C116" s="85" t="s">
        <v>1</v>
      </c>
      <c r="D116" s="50">
        <v>1199</v>
      </c>
      <c r="E116" s="50"/>
      <c r="F116" s="248"/>
      <c r="G116" s="84">
        <f t="shared" si="6"/>
        <v>0</v>
      </c>
      <c r="H116" s="39"/>
      <c r="I116" s="39"/>
      <c r="J116" s="210"/>
      <c r="K116" s="210"/>
    </row>
    <row r="117" spans="1:11" ht="21" customHeight="1" outlineLevel="1">
      <c r="A117" s="379" t="s">
        <v>1082</v>
      </c>
      <c r="B117" s="193" t="s">
        <v>359</v>
      </c>
      <c r="C117" s="85" t="s">
        <v>1</v>
      </c>
      <c r="D117" s="50">
        <v>1199</v>
      </c>
      <c r="E117" s="50"/>
      <c r="F117" s="248"/>
      <c r="G117" s="84">
        <f t="shared" si="6"/>
        <v>0</v>
      </c>
      <c r="H117" s="39"/>
      <c r="I117" s="39"/>
      <c r="J117" s="210"/>
      <c r="K117" s="210"/>
    </row>
    <row r="118" spans="1:11" ht="21" customHeight="1" outlineLevel="1">
      <c r="A118" s="379" t="s">
        <v>1083</v>
      </c>
      <c r="B118" s="193" t="s">
        <v>438</v>
      </c>
      <c r="C118" s="85" t="s">
        <v>1</v>
      </c>
      <c r="D118" s="50">
        <v>1199</v>
      </c>
      <c r="E118" s="50"/>
      <c r="F118" s="248"/>
      <c r="G118" s="84">
        <f t="shared" si="6"/>
        <v>0</v>
      </c>
      <c r="H118" s="39"/>
      <c r="I118" s="39"/>
      <c r="J118" s="210"/>
      <c r="K118" s="210"/>
    </row>
    <row r="119" spans="1:11" ht="21" customHeight="1" outlineLevel="1">
      <c r="A119" s="379" t="s">
        <v>1084</v>
      </c>
      <c r="B119" s="193" t="s">
        <v>426</v>
      </c>
      <c r="C119" s="85" t="s">
        <v>1</v>
      </c>
      <c r="D119" s="50">
        <v>1199</v>
      </c>
      <c r="E119" s="50"/>
      <c r="F119" s="248"/>
      <c r="G119" s="84">
        <f t="shared" si="6"/>
        <v>0</v>
      </c>
      <c r="H119" s="39"/>
      <c r="I119" s="39"/>
      <c r="J119" s="210"/>
      <c r="K119" s="210"/>
    </row>
    <row r="120" spans="1:11" ht="21" customHeight="1" outlineLevel="1">
      <c r="A120" s="379" t="s">
        <v>1085</v>
      </c>
      <c r="B120" s="193" t="s">
        <v>440</v>
      </c>
      <c r="C120" s="85" t="s">
        <v>1</v>
      </c>
      <c r="D120" s="50">
        <v>1199</v>
      </c>
      <c r="E120" s="50"/>
      <c r="F120" s="248"/>
      <c r="G120" s="84">
        <f t="shared" si="6"/>
        <v>0</v>
      </c>
      <c r="H120" s="225"/>
      <c r="I120" s="225"/>
      <c r="J120" s="210"/>
      <c r="K120" s="210"/>
    </row>
    <row r="121" spans="1:11" ht="21" customHeight="1" outlineLevel="1">
      <c r="A121" s="379" t="s">
        <v>1086</v>
      </c>
      <c r="B121" s="387" t="s">
        <v>265</v>
      </c>
      <c r="C121" s="85"/>
      <c r="D121" s="50"/>
      <c r="E121" s="50"/>
      <c r="F121" s="248"/>
      <c r="G121" s="84"/>
      <c r="H121" s="39"/>
      <c r="I121" s="39"/>
      <c r="J121" s="210"/>
      <c r="K121" s="210"/>
    </row>
    <row r="122" spans="1:11" ht="21" customHeight="1" outlineLevel="1">
      <c r="A122" s="379" t="s">
        <v>1087</v>
      </c>
      <c r="B122" s="193" t="s">
        <v>266</v>
      </c>
      <c r="C122" s="85" t="s">
        <v>1</v>
      </c>
      <c r="D122" s="50">
        <v>72</v>
      </c>
      <c r="E122" s="50"/>
      <c r="F122" s="248"/>
      <c r="G122" s="84">
        <f t="shared" si="6"/>
        <v>0</v>
      </c>
      <c r="H122" s="39"/>
      <c r="I122" s="39"/>
      <c r="J122" s="210"/>
      <c r="K122" s="210"/>
    </row>
    <row r="123" spans="1:11" ht="21" customHeight="1" outlineLevel="1">
      <c r="A123" s="379" t="s">
        <v>1088</v>
      </c>
      <c r="B123" s="193" t="s">
        <v>361</v>
      </c>
      <c r="C123" s="85" t="s">
        <v>1</v>
      </c>
      <c r="D123" s="50">
        <v>72</v>
      </c>
      <c r="E123" s="50"/>
      <c r="F123" s="248"/>
      <c r="G123" s="84">
        <f t="shared" si="6"/>
        <v>0</v>
      </c>
      <c r="H123" s="39"/>
      <c r="I123" s="39"/>
      <c r="J123" s="210"/>
      <c r="K123" s="210"/>
    </row>
    <row r="124" spans="1:11" ht="21" customHeight="1" outlineLevel="1">
      <c r="A124" s="379" t="s">
        <v>1089</v>
      </c>
      <c r="B124" s="388" t="s">
        <v>249</v>
      </c>
      <c r="C124" s="298" t="s">
        <v>1</v>
      </c>
      <c r="D124" s="294">
        <v>72</v>
      </c>
      <c r="E124" s="294"/>
      <c r="F124" s="295"/>
      <c r="G124" s="84">
        <f t="shared" si="6"/>
        <v>0</v>
      </c>
      <c r="H124" s="39"/>
      <c r="I124" s="39"/>
      <c r="J124" s="210"/>
      <c r="K124" s="210"/>
    </row>
    <row r="125" spans="1:11" ht="21" customHeight="1" outlineLevel="1">
      <c r="A125" s="379" t="s">
        <v>1090</v>
      </c>
      <c r="B125" s="388" t="s">
        <v>439</v>
      </c>
      <c r="C125" s="298" t="s">
        <v>1</v>
      </c>
      <c r="D125" s="294">
        <v>72</v>
      </c>
      <c r="E125" s="294"/>
      <c r="F125" s="295"/>
      <c r="G125" s="84">
        <f t="shared" si="6"/>
        <v>0</v>
      </c>
      <c r="H125" s="39"/>
      <c r="I125" s="39"/>
      <c r="J125" s="210"/>
      <c r="K125" s="210"/>
    </row>
    <row r="126" spans="1:11" ht="21" customHeight="1" outlineLevel="1">
      <c r="A126" s="379" t="s">
        <v>1091</v>
      </c>
      <c r="B126" s="193" t="s">
        <v>437</v>
      </c>
      <c r="C126" s="85" t="s">
        <v>1</v>
      </c>
      <c r="D126" s="50">
        <v>72</v>
      </c>
      <c r="E126" s="50"/>
      <c r="F126" s="241"/>
      <c r="G126" s="84">
        <f t="shared" si="6"/>
        <v>0</v>
      </c>
      <c r="H126" s="39"/>
      <c r="I126" s="39"/>
      <c r="J126" s="210"/>
      <c r="K126" s="210"/>
    </row>
    <row r="127" spans="1:11" ht="21" customHeight="1" outlineLevel="1">
      <c r="A127" s="379" t="s">
        <v>1092</v>
      </c>
      <c r="B127" s="387" t="s">
        <v>265</v>
      </c>
      <c r="C127" s="85"/>
      <c r="D127" s="50"/>
      <c r="E127" s="50"/>
      <c r="F127" s="241"/>
      <c r="G127" s="84"/>
      <c r="H127" s="39"/>
      <c r="I127" s="39"/>
      <c r="J127" s="210"/>
      <c r="K127" s="210"/>
    </row>
    <row r="128" spans="1:11" ht="21" customHeight="1" outlineLevel="1">
      <c r="A128" s="379" t="s">
        <v>1093</v>
      </c>
      <c r="B128" s="193" t="s">
        <v>266</v>
      </c>
      <c r="C128" s="85" t="s">
        <v>1</v>
      </c>
      <c r="D128" s="50">
        <v>30</v>
      </c>
      <c r="E128" s="50"/>
      <c r="F128" s="241"/>
      <c r="G128" s="84">
        <f t="shared" si="6"/>
        <v>0</v>
      </c>
      <c r="H128" s="39"/>
      <c r="I128" s="39"/>
      <c r="J128" s="210"/>
      <c r="K128" s="210"/>
    </row>
    <row r="129" spans="1:11" ht="21" customHeight="1" outlineLevel="1">
      <c r="A129" s="379" t="s">
        <v>1094</v>
      </c>
      <c r="B129" s="193" t="s">
        <v>361</v>
      </c>
      <c r="C129" s="85" t="s">
        <v>1</v>
      </c>
      <c r="D129" s="50">
        <v>30</v>
      </c>
      <c r="E129" s="50"/>
      <c r="F129" s="241"/>
      <c r="G129" s="84">
        <f t="shared" si="6"/>
        <v>0</v>
      </c>
      <c r="H129" s="39"/>
      <c r="I129" s="39"/>
      <c r="J129" s="210"/>
      <c r="K129" s="210"/>
    </row>
    <row r="130" spans="1:11" ht="21" customHeight="1" outlineLevel="1">
      <c r="A130" s="379" t="s">
        <v>1095</v>
      </c>
      <c r="B130" s="193" t="s">
        <v>366</v>
      </c>
      <c r="C130" s="85" t="s">
        <v>1</v>
      </c>
      <c r="D130" s="50">
        <v>30</v>
      </c>
      <c r="E130" s="50"/>
      <c r="F130" s="241"/>
      <c r="G130" s="84">
        <f t="shared" ref="G130:G143" si="7">E130*F130</f>
        <v>0</v>
      </c>
      <c r="H130" s="39"/>
      <c r="I130" s="39"/>
      <c r="J130" s="210"/>
      <c r="K130" s="210"/>
    </row>
    <row r="131" spans="1:11" ht="21" customHeight="1" outlineLevel="1">
      <c r="A131" s="379" t="s">
        <v>1096</v>
      </c>
      <c r="B131" s="193" t="s">
        <v>441</v>
      </c>
      <c r="C131" s="85" t="s">
        <v>1</v>
      </c>
      <c r="D131" s="50">
        <v>30</v>
      </c>
      <c r="E131" s="50"/>
      <c r="F131" s="241"/>
      <c r="G131" s="84">
        <f t="shared" si="7"/>
        <v>0</v>
      </c>
      <c r="H131" s="39"/>
      <c r="I131" s="39"/>
      <c r="J131" s="210"/>
      <c r="K131" s="210"/>
    </row>
    <row r="132" spans="1:11" ht="21" customHeight="1" outlineLevel="1">
      <c r="A132" s="379" t="s">
        <v>1097</v>
      </c>
      <c r="B132" s="193" t="s">
        <v>436</v>
      </c>
      <c r="C132" s="85" t="s">
        <v>1</v>
      </c>
      <c r="D132" s="50">
        <v>30</v>
      </c>
      <c r="E132" s="50"/>
      <c r="F132" s="241"/>
      <c r="G132" s="84">
        <f t="shared" si="7"/>
        <v>0</v>
      </c>
      <c r="H132" s="39"/>
      <c r="I132" s="39"/>
      <c r="J132" s="210"/>
      <c r="K132" s="210"/>
    </row>
    <row r="133" spans="1:11" ht="25.2" customHeight="1" outlineLevel="1">
      <c r="A133" s="379" t="s">
        <v>1098</v>
      </c>
      <c r="B133" s="387" t="s">
        <v>267</v>
      </c>
      <c r="C133" s="85"/>
      <c r="D133" s="50"/>
      <c r="E133" s="50"/>
      <c r="F133" s="241"/>
      <c r="G133" s="84"/>
      <c r="H133" s="24"/>
      <c r="I133" s="24"/>
      <c r="J133" s="210"/>
      <c r="K133" s="210"/>
    </row>
    <row r="134" spans="1:11" ht="25.2" customHeight="1" outlineLevel="1">
      <c r="A134" s="379" t="s">
        <v>1099</v>
      </c>
      <c r="B134" s="193" t="s">
        <v>268</v>
      </c>
      <c r="C134" s="85" t="s">
        <v>1</v>
      </c>
      <c r="D134" s="50">
        <v>172</v>
      </c>
      <c r="E134" s="50"/>
      <c r="F134" s="241"/>
      <c r="G134" s="84">
        <f t="shared" si="7"/>
        <v>0</v>
      </c>
      <c r="H134" s="24"/>
      <c r="I134" s="24"/>
      <c r="J134" s="210"/>
      <c r="K134" s="210"/>
    </row>
    <row r="135" spans="1:11" ht="25.2" customHeight="1" outlineLevel="1">
      <c r="A135" s="379" t="s">
        <v>1100</v>
      </c>
      <c r="B135" s="193" t="s">
        <v>246</v>
      </c>
      <c r="C135" s="85" t="s">
        <v>1</v>
      </c>
      <c r="D135" s="50">
        <v>172</v>
      </c>
      <c r="E135" s="50"/>
      <c r="F135" s="241"/>
      <c r="G135" s="84">
        <f t="shared" si="7"/>
        <v>0</v>
      </c>
      <c r="H135" s="24"/>
      <c r="I135" s="24"/>
      <c r="J135" s="210"/>
      <c r="K135" s="210"/>
    </row>
    <row r="136" spans="1:11" ht="25.2" customHeight="1" outlineLevel="1">
      <c r="A136" s="379" t="s">
        <v>1101</v>
      </c>
      <c r="B136" s="193" t="s">
        <v>269</v>
      </c>
      <c r="C136" s="85" t="s">
        <v>1</v>
      </c>
      <c r="D136" s="50">
        <v>172</v>
      </c>
      <c r="E136" s="50"/>
      <c r="F136" s="241"/>
      <c r="G136" s="84">
        <f t="shared" si="7"/>
        <v>0</v>
      </c>
      <c r="H136" s="24"/>
      <c r="I136" s="24"/>
      <c r="J136" s="210"/>
      <c r="K136" s="210"/>
    </row>
    <row r="137" spans="1:11" ht="25.2" customHeight="1" outlineLevel="1">
      <c r="A137" s="379" t="s">
        <v>1102</v>
      </c>
      <c r="B137" s="387" t="s">
        <v>245</v>
      </c>
      <c r="C137" s="178"/>
      <c r="D137" s="50"/>
      <c r="E137" s="50"/>
      <c r="F137" s="53"/>
      <c r="G137" s="84"/>
      <c r="H137" s="24"/>
      <c r="I137" s="24"/>
      <c r="J137" s="210"/>
      <c r="K137" s="210"/>
    </row>
    <row r="138" spans="1:11" ht="25.2" customHeight="1" outlineLevel="1">
      <c r="A138" s="379" t="s">
        <v>1103</v>
      </c>
      <c r="B138" s="193" t="s">
        <v>268</v>
      </c>
      <c r="C138" s="85" t="s">
        <v>1</v>
      </c>
      <c r="D138" s="50">
        <v>603</v>
      </c>
      <c r="E138" s="50"/>
      <c r="F138" s="241"/>
      <c r="G138" s="84">
        <f t="shared" si="7"/>
        <v>0</v>
      </c>
      <c r="H138" s="24"/>
      <c r="I138" s="24"/>
      <c r="J138" s="210"/>
      <c r="K138" s="210"/>
    </row>
    <row r="139" spans="1:11" ht="25.2" customHeight="1" outlineLevel="1">
      <c r="A139" s="379" t="s">
        <v>1104</v>
      </c>
      <c r="B139" s="193" t="s">
        <v>246</v>
      </c>
      <c r="C139" s="85" t="s">
        <v>1</v>
      </c>
      <c r="D139" s="50">
        <v>603</v>
      </c>
      <c r="E139" s="50"/>
      <c r="F139" s="241"/>
      <c r="G139" s="84">
        <f t="shared" si="7"/>
        <v>0</v>
      </c>
      <c r="H139" s="24"/>
      <c r="I139" s="24"/>
      <c r="J139" s="210"/>
      <c r="K139" s="210"/>
    </row>
    <row r="140" spans="1:11" ht="25.2" customHeight="1" outlineLevel="1">
      <c r="A140" s="379" t="s">
        <v>1105</v>
      </c>
      <c r="B140" s="193" t="s">
        <v>247</v>
      </c>
      <c r="C140" s="85" t="s">
        <v>1</v>
      </c>
      <c r="D140" s="50">
        <v>603</v>
      </c>
      <c r="E140" s="50"/>
      <c r="F140" s="241"/>
      <c r="G140" s="84">
        <f t="shared" si="7"/>
        <v>0</v>
      </c>
      <c r="H140" s="24"/>
      <c r="I140" s="24"/>
      <c r="J140" s="210"/>
      <c r="K140" s="210"/>
    </row>
    <row r="141" spans="1:11" ht="25.2" customHeight="1" outlineLevel="1">
      <c r="A141" s="379" t="s">
        <v>1106</v>
      </c>
      <c r="B141" s="387" t="s">
        <v>248</v>
      </c>
      <c r="C141" s="85"/>
      <c r="D141" s="50"/>
      <c r="E141" s="50"/>
      <c r="F141" s="296"/>
      <c r="G141" s="84"/>
      <c r="H141" s="24"/>
      <c r="I141" s="24"/>
      <c r="J141" s="210"/>
      <c r="K141" s="210"/>
    </row>
    <row r="142" spans="1:11" ht="25.2" customHeight="1" outlineLevel="1">
      <c r="A142" s="379" t="s">
        <v>1107</v>
      </c>
      <c r="B142" s="193" t="s">
        <v>952</v>
      </c>
      <c r="C142" s="85" t="s">
        <v>1</v>
      </c>
      <c r="D142" s="50">
        <v>2409</v>
      </c>
      <c r="E142" s="50"/>
      <c r="F142" s="241"/>
      <c r="G142" s="84">
        <f t="shared" si="7"/>
        <v>0</v>
      </c>
      <c r="H142" s="24"/>
      <c r="I142" s="24"/>
      <c r="J142" s="210"/>
      <c r="K142" s="210"/>
    </row>
    <row r="143" spans="1:11" ht="25.2" customHeight="1" outlineLevel="1">
      <c r="A143" s="379" t="s">
        <v>1108</v>
      </c>
      <c r="B143" s="196" t="s">
        <v>103</v>
      </c>
      <c r="C143" s="85" t="s">
        <v>17</v>
      </c>
      <c r="D143" s="50">
        <v>1</v>
      </c>
      <c r="E143" s="50"/>
      <c r="F143" s="248"/>
      <c r="G143" s="84">
        <f t="shared" si="7"/>
        <v>0</v>
      </c>
      <c r="H143" s="24"/>
      <c r="I143" s="24"/>
      <c r="J143" s="210"/>
      <c r="K143" s="210"/>
    </row>
    <row r="144" spans="1:11" ht="32.700000000000003" customHeight="1">
      <c r="A144" s="380" t="s">
        <v>543</v>
      </c>
      <c r="B144" s="281" t="s">
        <v>530</v>
      </c>
      <c r="C144" s="249"/>
      <c r="D144" s="250"/>
      <c r="E144" s="250"/>
      <c r="F144" s="247"/>
      <c r="G144" s="220"/>
      <c r="H144" s="220">
        <f>SUM(G145:G169)</f>
        <v>0</v>
      </c>
      <c r="I144" s="220"/>
      <c r="J144" s="210"/>
      <c r="K144" s="210"/>
    </row>
    <row r="145" spans="1:250" ht="21" customHeight="1" outlineLevel="1">
      <c r="A145" s="379" t="s">
        <v>1109</v>
      </c>
      <c r="B145" s="193" t="s">
        <v>368</v>
      </c>
      <c r="C145" s="85" t="s">
        <v>1</v>
      </c>
      <c r="D145" s="50">
        <v>12960</v>
      </c>
      <c r="E145" s="50"/>
      <c r="F145" s="248"/>
      <c r="G145" s="84">
        <f>E145*F145</f>
        <v>0</v>
      </c>
      <c r="H145" s="73"/>
      <c r="I145" s="73"/>
      <c r="J145" s="210"/>
      <c r="K145" s="210"/>
    </row>
    <row r="146" spans="1:250" s="49" customFormat="1" ht="21" customHeight="1" outlineLevel="1">
      <c r="A146" s="379" t="s">
        <v>1110</v>
      </c>
      <c r="B146" s="193" t="s">
        <v>123</v>
      </c>
      <c r="C146" s="85" t="s">
        <v>1</v>
      </c>
      <c r="D146" s="50">
        <v>10845</v>
      </c>
      <c r="E146" s="50"/>
      <c r="F146" s="248"/>
      <c r="G146" s="84">
        <f t="shared" ref="G146:G169" si="8">E146*F146</f>
        <v>0</v>
      </c>
      <c r="H146" s="73"/>
      <c r="I146" s="73"/>
      <c r="J146" s="213"/>
      <c r="K146" s="213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  <c r="DQ146" s="48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8"/>
      <c r="ES146" s="48"/>
      <c r="ET146" s="48"/>
      <c r="EU146" s="48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8"/>
      <c r="FG146" s="48"/>
      <c r="FH146" s="48"/>
      <c r="FI146" s="48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8"/>
      <c r="FU146" s="48"/>
      <c r="FV146" s="48"/>
      <c r="FW146" s="48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8"/>
      <c r="GI146" s="48"/>
      <c r="GJ146" s="48"/>
      <c r="GK146" s="48"/>
      <c r="GL146" s="48"/>
      <c r="GM146" s="48"/>
      <c r="GN146" s="48"/>
      <c r="GO146" s="48"/>
      <c r="GP146" s="48"/>
      <c r="GQ146" s="48"/>
      <c r="GR146" s="48"/>
      <c r="GS146" s="48"/>
      <c r="GT146" s="48"/>
      <c r="GU146" s="48"/>
      <c r="GV146" s="48"/>
      <c r="GW146" s="48"/>
      <c r="GX146" s="48"/>
      <c r="GY146" s="48"/>
      <c r="GZ146" s="48"/>
      <c r="HA146" s="48"/>
      <c r="HB146" s="48"/>
      <c r="HC146" s="48"/>
      <c r="HD146" s="48"/>
      <c r="HE146" s="48"/>
      <c r="HF146" s="48"/>
      <c r="HG146" s="48"/>
      <c r="HH146" s="48"/>
      <c r="HI146" s="48"/>
      <c r="HJ146" s="48"/>
      <c r="HK146" s="48"/>
      <c r="HL146" s="48"/>
      <c r="HM146" s="48"/>
      <c r="HN146" s="48"/>
      <c r="HO146" s="48"/>
      <c r="HP146" s="48"/>
      <c r="HQ146" s="48"/>
      <c r="HR146" s="48"/>
      <c r="HS146" s="48"/>
      <c r="HT146" s="48"/>
      <c r="HU146" s="48"/>
      <c r="HV146" s="48"/>
      <c r="HW146" s="48"/>
      <c r="HX146" s="48"/>
      <c r="HY146" s="48"/>
      <c r="HZ146" s="48"/>
      <c r="IA146" s="48"/>
      <c r="IB146" s="48"/>
      <c r="IC146" s="48"/>
      <c r="ID146" s="48"/>
      <c r="IE146" s="48"/>
      <c r="IF146" s="48"/>
      <c r="IG146" s="48"/>
      <c r="IH146" s="48"/>
      <c r="II146" s="48"/>
      <c r="IJ146" s="48"/>
      <c r="IK146" s="48"/>
      <c r="IL146" s="48"/>
      <c r="IM146" s="48"/>
      <c r="IN146" s="48"/>
      <c r="IO146" s="48"/>
      <c r="IP146" s="48"/>
    </row>
    <row r="147" spans="1:250" ht="21" customHeight="1" outlineLevel="1">
      <c r="A147" s="379" t="s">
        <v>1111</v>
      </c>
      <c r="B147" s="193" t="s">
        <v>367</v>
      </c>
      <c r="C147" s="85" t="s">
        <v>1</v>
      </c>
      <c r="D147" s="50">
        <v>10845</v>
      </c>
      <c r="E147" s="50"/>
      <c r="F147" s="248"/>
      <c r="G147" s="84">
        <f t="shared" si="8"/>
        <v>0</v>
      </c>
      <c r="H147" s="73"/>
      <c r="I147" s="73"/>
      <c r="J147" s="210"/>
      <c r="K147" s="210"/>
    </row>
    <row r="148" spans="1:250" s="49" customFormat="1" ht="21" customHeight="1" outlineLevel="1">
      <c r="A148" s="379" t="s">
        <v>1112</v>
      </c>
      <c r="B148" s="193" t="s">
        <v>369</v>
      </c>
      <c r="C148" s="85" t="s">
        <v>1</v>
      </c>
      <c r="D148" s="50">
        <v>10845</v>
      </c>
      <c r="E148" s="50"/>
      <c r="F148" s="248"/>
      <c r="G148" s="84">
        <f t="shared" si="8"/>
        <v>0</v>
      </c>
      <c r="H148" s="73"/>
      <c r="I148" s="73"/>
      <c r="J148" s="213"/>
      <c r="K148" s="213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8"/>
      <c r="CT148" s="48"/>
      <c r="CU148" s="48"/>
      <c r="CV148" s="48"/>
      <c r="CW148" s="48"/>
      <c r="CX148" s="48"/>
      <c r="CY148" s="48"/>
      <c r="CZ148" s="48"/>
      <c r="DA148" s="48"/>
      <c r="DB148" s="48"/>
      <c r="DC148" s="48"/>
      <c r="DD148" s="48"/>
      <c r="DE148" s="48"/>
      <c r="DF148" s="48"/>
      <c r="DG148" s="48"/>
      <c r="DH148" s="48"/>
      <c r="DI148" s="48"/>
      <c r="DJ148" s="48"/>
      <c r="DK148" s="48"/>
      <c r="DL148" s="48"/>
      <c r="DM148" s="48"/>
      <c r="DN148" s="48"/>
      <c r="DO148" s="48"/>
      <c r="DP148" s="48"/>
      <c r="DQ148" s="48"/>
      <c r="DR148" s="48"/>
      <c r="DS148" s="48"/>
      <c r="DT148" s="48"/>
      <c r="DU148" s="48"/>
      <c r="DV148" s="48"/>
      <c r="DW148" s="48"/>
      <c r="DX148" s="48"/>
      <c r="DY148" s="48"/>
      <c r="DZ148" s="48"/>
      <c r="EA148" s="48"/>
      <c r="EB148" s="48"/>
      <c r="EC148" s="48"/>
      <c r="ED148" s="48"/>
      <c r="EE148" s="48"/>
      <c r="EF148" s="48"/>
      <c r="EG148" s="48"/>
      <c r="EH148" s="48"/>
      <c r="EI148" s="48"/>
      <c r="EJ148" s="48"/>
      <c r="EK148" s="48"/>
      <c r="EL148" s="48"/>
      <c r="EM148" s="48"/>
      <c r="EN148" s="48"/>
      <c r="EO148" s="48"/>
      <c r="EP148" s="48"/>
      <c r="EQ148" s="48"/>
      <c r="ER148" s="48"/>
      <c r="ES148" s="48"/>
      <c r="ET148" s="48"/>
      <c r="EU148" s="48"/>
      <c r="EV148" s="48"/>
      <c r="EW148" s="48"/>
      <c r="EX148" s="48"/>
      <c r="EY148" s="48"/>
      <c r="EZ148" s="48"/>
      <c r="FA148" s="48"/>
      <c r="FB148" s="48"/>
      <c r="FC148" s="48"/>
      <c r="FD148" s="48"/>
      <c r="FE148" s="48"/>
      <c r="FF148" s="48"/>
      <c r="FG148" s="48"/>
      <c r="FH148" s="48"/>
      <c r="FI148" s="48"/>
      <c r="FJ148" s="48"/>
      <c r="FK148" s="48"/>
      <c r="FL148" s="48"/>
      <c r="FM148" s="48"/>
      <c r="FN148" s="48"/>
      <c r="FO148" s="48"/>
      <c r="FP148" s="48"/>
      <c r="FQ148" s="48"/>
      <c r="FR148" s="48"/>
      <c r="FS148" s="48"/>
      <c r="FT148" s="48"/>
      <c r="FU148" s="48"/>
      <c r="FV148" s="48"/>
      <c r="FW148" s="48"/>
      <c r="FX148" s="48"/>
      <c r="FY148" s="48"/>
      <c r="FZ148" s="48"/>
      <c r="GA148" s="48"/>
      <c r="GB148" s="48"/>
      <c r="GC148" s="48"/>
      <c r="GD148" s="48"/>
      <c r="GE148" s="48"/>
      <c r="GF148" s="48"/>
      <c r="GG148" s="48"/>
      <c r="GH148" s="48"/>
      <c r="GI148" s="48"/>
      <c r="GJ148" s="48"/>
      <c r="GK148" s="48"/>
      <c r="GL148" s="48"/>
      <c r="GM148" s="48"/>
      <c r="GN148" s="48"/>
      <c r="GO148" s="48"/>
      <c r="GP148" s="48"/>
      <c r="GQ148" s="48"/>
      <c r="GR148" s="48"/>
      <c r="GS148" s="48"/>
      <c r="GT148" s="48"/>
      <c r="GU148" s="48"/>
      <c r="GV148" s="48"/>
      <c r="GW148" s="48"/>
      <c r="GX148" s="48"/>
      <c r="GY148" s="48"/>
      <c r="GZ148" s="48"/>
      <c r="HA148" s="48"/>
      <c r="HB148" s="48"/>
      <c r="HC148" s="48"/>
      <c r="HD148" s="48"/>
      <c r="HE148" s="48"/>
      <c r="HF148" s="48"/>
      <c r="HG148" s="48"/>
      <c r="HH148" s="48"/>
      <c r="HI148" s="48"/>
      <c r="HJ148" s="48"/>
      <c r="HK148" s="48"/>
      <c r="HL148" s="48"/>
      <c r="HM148" s="48"/>
      <c r="HN148" s="48"/>
      <c r="HO148" s="48"/>
      <c r="HP148" s="48"/>
      <c r="HQ148" s="48"/>
      <c r="HR148" s="48"/>
      <c r="HS148" s="48"/>
      <c r="HT148" s="48"/>
      <c r="HU148" s="48"/>
      <c r="HV148" s="48"/>
      <c r="HW148" s="48"/>
      <c r="HX148" s="48"/>
      <c r="HY148" s="48"/>
      <c r="HZ148" s="48"/>
      <c r="IA148" s="48"/>
      <c r="IB148" s="48"/>
      <c r="IC148" s="48"/>
      <c r="ID148" s="48"/>
      <c r="IE148" s="48"/>
      <c r="IF148" s="48"/>
      <c r="IG148" s="48"/>
      <c r="IH148" s="48"/>
      <c r="II148" s="48"/>
      <c r="IJ148" s="48"/>
      <c r="IK148" s="48"/>
      <c r="IL148" s="48"/>
      <c r="IM148" s="48"/>
      <c r="IN148" s="48"/>
      <c r="IO148" s="48"/>
      <c r="IP148" s="48"/>
    </row>
    <row r="149" spans="1:250" s="49" customFormat="1" ht="21" customHeight="1" outlineLevel="1">
      <c r="A149" s="379" t="s">
        <v>1113</v>
      </c>
      <c r="B149" s="193" t="s">
        <v>370</v>
      </c>
      <c r="C149" s="85" t="s">
        <v>1</v>
      </c>
      <c r="D149" s="50">
        <v>1867</v>
      </c>
      <c r="E149" s="50"/>
      <c r="F149" s="248"/>
      <c r="G149" s="84">
        <f t="shared" si="8"/>
        <v>0</v>
      </c>
      <c r="H149" s="73"/>
      <c r="I149" s="73"/>
      <c r="J149" s="213"/>
      <c r="K149" s="213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8"/>
      <c r="BV149" s="48"/>
      <c r="BW149" s="48"/>
      <c r="BX149" s="48"/>
      <c r="BY149" s="48"/>
      <c r="BZ149" s="48"/>
      <c r="CA149" s="48"/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8"/>
      <c r="CT149" s="48"/>
      <c r="CU149" s="48"/>
      <c r="CV149" s="48"/>
      <c r="CW149" s="48"/>
      <c r="CX149" s="48"/>
      <c r="CY149" s="48"/>
      <c r="CZ149" s="48"/>
      <c r="DA149" s="48"/>
      <c r="DB149" s="48"/>
      <c r="DC149" s="48"/>
      <c r="DD149" s="48"/>
      <c r="DE149" s="48"/>
      <c r="DF149" s="48"/>
      <c r="DG149" s="48"/>
      <c r="DH149" s="48"/>
      <c r="DI149" s="48"/>
      <c r="DJ149" s="48"/>
      <c r="DK149" s="48"/>
      <c r="DL149" s="48"/>
      <c r="DM149" s="48"/>
      <c r="DN149" s="48"/>
      <c r="DO149" s="48"/>
      <c r="DP149" s="48"/>
      <c r="DQ149" s="48"/>
      <c r="DR149" s="48"/>
      <c r="DS149" s="48"/>
      <c r="DT149" s="48"/>
      <c r="DU149" s="48"/>
      <c r="DV149" s="48"/>
      <c r="DW149" s="48"/>
      <c r="DX149" s="48"/>
      <c r="DY149" s="48"/>
      <c r="DZ149" s="48"/>
      <c r="EA149" s="48"/>
      <c r="EB149" s="48"/>
      <c r="EC149" s="48"/>
      <c r="ED149" s="48"/>
      <c r="EE149" s="48"/>
      <c r="EF149" s="48"/>
      <c r="EG149" s="48"/>
      <c r="EH149" s="48"/>
      <c r="EI149" s="48"/>
      <c r="EJ149" s="48"/>
      <c r="EK149" s="48"/>
      <c r="EL149" s="48"/>
      <c r="EM149" s="48"/>
      <c r="EN149" s="48"/>
      <c r="EO149" s="48"/>
      <c r="EP149" s="48"/>
      <c r="EQ149" s="48"/>
      <c r="ER149" s="48"/>
      <c r="ES149" s="48"/>
      <c r="ET149" s="48"/>
      <c r="EU149" s="48"/>
      <c r="EV149" s="48"/>
      <c r="EW149" s="48"/>
      <c r="EX149" s="48"/>
      <c r="EY149" s="48"/>
      <c r="EZ149" s="48"/>
      <c r="FA149" s="48"/>
      <c r="FB149" s="48"/>
      <c r="FC149" s="48"/>
      <c r="FD149" s="48"/>
      <c r="FE149" s="48"/>
      <c r="FF149" s="48"/>
      <c r="FG149" s="48"/>
      <c r="FH149" s="48"/>
      <c r="FI149" s="48"/>
      <c r="FJ149" s="48"/>
      <c r="FK149" s="48"/>
      <c r="FL149" s="48"/>
      <c r="FM149" s="48"/>
      <c r="FN149" s="48"/>
      <c r="FO149" s="48"/>
      <c r="FP149" s="48"/>
      <c r="FQ149" s="48"/>
      <c r="FR149" s="48"/>
      <c r="FS149" s="48"/>
      <c r="FT149" s="48"/>
      <c r="FU149" s="48"/>
      <c r="FV149" s="48"/>
      <c r="FW149" s="48"/>
      <c r="FX149" s="48"/>
      <c r="FY149" s="48"/>
      <c r="FZ149" s="48"/>
      <c r="GA149" s="48"/>
      <c r="GB149" s="48"/>
      <c r="GC149" s="48"/>
      <c r="GD149" s="48"/>
      <c r="GE149" s="48"/>
      <c r="GF149" s="48"/>
      <c r="GG149" s="48"/>
      <c r="GH149" s="48"/>
      <c r="GI149" s="48"/>
      <c r="GJ149" s="48"/>
      <c r="GK149" s="48"/>
      <c r="GL149" s="48"/>
      <c r="GM149" s="48"/>
      <c r="GN149" s="48"/>
      <c r="GO149" s="48"/>
      <c r="GP149" s="48"/>
      <c r="GQ149" s="48"/>
      <c r="GR149" s="48"/>
      <c r="GS149" s="48"/>
      <c r="GT149" s="48"/>
      <c r="GU149" s="48"/>
      <c r="GV149" s="48"/>
      <c r="GW149" s="48"/>
      <c r="GX149" s="48"/>
      <c r="GY149" s="48"/>
      <c r="GZ149" s="48"/>
      <c r="HA149" s="48"/>
      <c r="HB149" s="48"/>
      <c r="HC149" s="48"/>
      <c r="HD149" s="48"/>
      <c r="HE149" s="48"/>
      <c r="HF149" s="48"/>
      <c r="HG149" s="48"/>
      <c r="HH149" s="48"/>
      <c r="HI149" s="48"/>
      <c r="HJ149" s="48"/>
      <c r="HK149" s="48"/>
      <c r="HL149" s="48"/>
      <c r="HM149" s="48"/>
      <c r="HN149" s="48"/>
      <c r="HO149" s="48"/>
      <c r="HP149" s="48"/>
      <c r="HQ149" s="48"/>
      <c r="HR149" s="48"/>
      <c r="HS149" s="48"/>
      <c r="HT149" s="48"/>
      <c r="HU149" s="48"/>
      <c r="HV149" s="48"/>
      <c r="HW149" s="48"/>
      <c r="HX149" s="48"/>
      <c r="HY149" s="48"/>
      <c r="HZ149" s="48"/>
      <c r="IA149" s="48"/>
      <c r="IB149" s="48"/>
      <c r="IC149" s="48"/>
      <c r="ID149" s="48"/>
      <c r="IE149" s="48"/>
      <c r="IF149" s="48"/>
      <c r="IG149" s="48"/>
      <c r="IH149" s="48"/>
      <c r="II149" s="48"/>
      <c r="IJ149" s="48"/>
      <c r="IK149" s="48"/>
      <c r="IL149" s="48"/>
      <c r="IM149" s="48"/>
      <c r="IN149" s="48"/>
      <c r="IO149" s="48"/>
      <c r="IP149" s="48"/>
    </row>
    <row r="150" spans="1:250" s="49" customFormat="1" ht="21" customHeight="1" outlineLevel="1">
      <c r="A150" s="379" t="s">
        <v>1114</v>
      </c>
      <c r="B150" s="193" t="s">
        <v>119</v>
      </c>
      <c r="C150" s="85" t="s">
        <v>1</v>
      </c>
      <c r="D150" s="50">
        <v>1867</v>
      </c>
      <c r="E150" s="50"/>
      <c r="F150" s="248"/>
      <c r="G150" s="84">
        <f t="shared" si="8"/>
        <v>0</v>
      </c>
      <c r="H150" s="73"/>
      <c r="I150" s="73"/>
      <c r="J150" s="213"/>
      <c r="K150" s="213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8"/>
      <c r="BV150" s="48"/>
      <c r="BW150" s="48"/>
      <c r="BX150" s="48"/>
      <c r="BY150" s="48"/>
      <c r="BZ150" s="48"/>
      <c r="CA150" s="48"/>
      <c r="CB150" s="48"/>
      <c r="CC150" s="48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48"/>
      <c r="CS150" s="48"/>
      <c r="CT150" s="48"/>
      <c r="CU150" s="48"/>
      <c r="CV150" s="48"/>
      <c r="CW150" s="48"/>
      <c r="CX150" s="48"/>
      <c r="CY150" s="48"/>
      <c r="CZ150" s="48"/>
      <c r="DA150" s="48"/>
      <c r="DB150" s="48"/>
      <c r="DC150" s="48"/>
      <c r="DD150" s="48"/>
      <c r="DE150" s="48"/>
      <c r="DF150" s="48"/>
      <c r="DG150" s="48"/>
      <c r="DH150" s="48"/>
      <c r="DI150" s="48"/>
      <c r="DJ150" s="48"/>
      <c r="DK150" s="48"/>
      <c r="DL150" s="48"/>
      <c r="DM150" s="48"/>
      <c r="DN150" s="48"/>
      <c r="DO150" s="48"/>
      <c r="DP150" s="48"/>
      <c r="DQ150" s="48"/>
      <c r="DR150" s="48"/>
      <c r="DS150" s="48"/>
      <c r="DT150" s="48"/>
      <c r="DU150" s="48"/>
      <c r="DV150" s="48"/>
      <c r="DW150" s="48"/>
      <c r="DX150" s="48"/>
      <c r="DY150" s="48"/>
      <c r="DZ150" s="48"/>
      <c r="EA150" s="48"/>
      <c r="EB150" s="48"/>
      <c r="EC150" s="48"/>
      <c r="ED150" s="48"/>
      <c r="EE150" s="48"/>
      <c r="EF150" s="48"/>
      <c r="EG150" s="48"/>
      <c r="EH150" s="48"/>
      <c r="EI150" s="48"/>
      <c r="EJ150" s="48"/>
      <c r="EK150" s="48"/>
      <c r="EL150" s="48"/>
      <c r="EM150" s="48"/>
      <c r="EN150" s="48"/>
      <c r="EO150" s="48"/>
      <c r="EP150" s="48"/>
      <c r="EQ150" s="48"/>
      <c r="ER150" s="48"/>
      <c r="ES150" s="48"/>
      <c r="ET150" s="48"/>
      <c r="EU150" s="48"/>
      <c r="EV150" s="48"/>
      <c r="EW150" s="48"/>
      <c r="EX150" s="48"/>
      <c r="EY150" s="48"/>
      <c r="EZ150" s="48"/>
      <c r="FA150" s="48"/>
      <c r="FB150" s="48"/>
      <c r="FC150" s="48"/>
      <c r="FD150" s="48"/>
      <c r="FE150" s="48"/>
      <c r="FF150" s="48"/>
      <c r="FG150" s="48"/>
      <c r="FH150" s="48"/>
      <c r="FI150" s="48"/>
      <c r="FJ150" s="48"/>
      <c r="FK150" s="48"/>
      <c r="FL150" s="48"/>
      <c r="FM150" s="48"/>
      <c r="FN150" s="48"/>
      <c r="FO150" s="48"/>
      <c r="FP150" s="48"/>
      <c r="FQ150" s="48"/>
      <c r="FR150" s="48"/>
      <c r="FS150" s="48"/>
      <c r="FT150" s="48"/>
      <c r="FU150" s="48"/>
      <c r="FV150" s="48"/>
      <c r="FW150" s="48"/>
      <c r="FX150" s="48"/>
      <c r="FY150" s="48"/>
      <c r="FZ150" s="48"/>
      <c r="GA150" s="48"/>
      <c r="GB150" s="48"/>
      <c r="GC150" s="48"/>
      <c r="GD150" s="48"/>
      <c r="GE150" s="48"/>
      <c r="GF150" s="48"/>
      <c r="GG150" s="48"/>
      <c r="GH150" s="48"/>
      <c r="GI150" s="48"/>
      <c r="GJ150" s="48"/>
      <c r="GK150" s="48"/>
      <c r="GL150" s="48"/>
      <c r="GM150" s="48"/>
      <c r="GN150" s="48"/>
      <c r="GO150" s="48"/>
      <c r="GP150" s="48"/>
      <c r="GQ150" s="48"/>
      <c r="GR150" s="48"/>
      <c r="GS150" s="48"/>
      <c r="GT150" s="48"/>
      <c r="GU150" s="48"/>
      <c r="GV150" s="48"/>
      <c r="GW150" s="48"/>
      <c r="GX150" s="48"/>
      <c r="GY150" s="48"/>
      <c r="GZ150" s="48"/>
      <c r="HA150" s="48"/>
      <c r="HB150" s="48"/>
      <c r="HC150" s="48"/>
      <c r="HD150" s="48"/>
      <c r="HE150" s="48"/>
      <c r="HF150" s="48"/>
      <c r="HG150" s="48"/>
      <c r="HH150" s="48"/>
      <c r="HI150" s="48"/>
      <c r="HJ150" s="48"/>
      <c r="HK150" s="48"/>
      <c r="HL150" s="48"/>
      <c r="HM150" s="48"/>
      <c r="HN150" s="48"/>
      <c r="HO150" s="48"/>
      <c r="HP150" s="48"/>
      <c r="HQ150" s="48"/>
      <c r="HR150" s="48"/>
      <c r="HS150" s="48"/>
      <c r="HT150" s="48"/>
      <c r="HU150" s="48"/>
      <c r="HV150" s="48"/>
      <c r="HW150" s="48"/>
      <c r="HX150" s="48"/>
      <c r="HY150" s="48"/>
      <c r="HZ150" s="48"/>
      <c r="IA150" s="48"/>
      <c r="IB150" s="48"/>
      <c r="IC150" s="48"/>
      <c r="ID150" s="48"/>
      <c r="IE150" s="48"/>
      <c r="IF150" s="48"/>
      <c r="IG150" s="48"/>
      <c r="IH150" s="48"/>
      <c r="II150" s="48"/>
      <c r="IJ150" s="48"/>
      <c r="IK150" s="48"/>
      <c r="IL150" s="48"/>
      <c r="IM150" s="48"/>
      <c r="IN150" s="48"/>
      <c r="IO150" s="48"/>
      <c r="IP150" s="48"/>
    </row>
    <row r="151" spans="1:250" s="49" customFormat="1" ht="21" customHeight="1" outlineLevel="1">
      <c r="A151" s="379" t="s">
        <v>1115</v>
      </c>
      <c r="B151" s="193" t="s">
        <v>120</v>
      </c>
      <c r="C151" s="85" t="s">
        <v>1</v>
      </c>
      <c r="D151" s="50">
        <v>1867</v>
      </c>
      <c r="E151" s="50"/>
      <c r="F151" s="248"/>
      <c r="G151" s="84">
        <f t="shared" si="8"/>
        <v>0</v>
      </c>
      <c r="H151" s="73"/>
      <c r="I151" s="73"/>
      <c r="J151" s="213"/>
      <c r="K151" s="213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  <c r="DQ151" s="48"/>
      <c r="DR151" s="48"/>
      <c r="DS151" s="48"/>
      <c r="DT151" s="48"/>
      <c r="DU151" s="48"/>
      <c r="DV151" s="48"/>
      <c r="DW151" s="48"/>
      <c r="DX151" s="48"/>
      <c r="DY151" s="48"/>
      <c r="DZ151" s="48"/>
      <c r="EA151" s="48"/>
      <c r="EB151" s="48"/>
      <c r="EC151" s="48"/>
      <c r="ED151" s="48"/>
      <c r="EE151" s="48"/>
      <c r="EF151" s="48"/>
      <c r="EG151" s="48"/>
      <c r="EH151" s="48"/>
      <c r="EI151" s="48"/>
      <c r="EJ151" s="48"/>
      <c r="EK151" s="48"/>
      <c r="EL151" s="48"/>
      <c r="EM151" s="48"/>
      <c r="EN151" s="48"/>
      <c r="EO151" s="48"/>
      <c r="EP151" s="48"/>
      <c r="EQ151" s="48"/>
      <c r="ER151" s="48"/>
      <c r="ES151" s="48"/>
      <c r="ET151" s="48"/>
      <c r="EU151" s="48"/>
      <c r="EV151" s="48"/>
      <c r="EW151" s="48"/>
      <c r="EX151" s="48"/>
      <c r="EY151" s="48"/>
      <c r="EZ151" s="48"/>
      <c r="FA151" s="48"/>
      <c r="FB151" s="48"/>
      <c r="FC151" s="48"/>
      <c r="FD151" s="48"/>
      <c r="FE151" s="48"/>
      <c r="FF151" s="48"/>
      <c r="FG151" s="48"/>
      <c r="FH151" s="48"/>
      <c r="FI151" s="48"/>
      <c r="FJ151" s="48"/>
      <c r="FK151" s="48"/>
      <c r="FL151" s="48"/>
      <c r="FM151" s="48"/>
      <c r="FN151" s="48"/>
      <c r="FO151" s="48"/>
      <c r="FP151" s="48"/>
      <c r="FQ151" s="48"/>
      <c r="FR151" s="48"/>
      <c r="FS151" s="48"/>
      <c r="FT151" s="48"/>
      <c r="FU151" s="48"/>
      <c r="FV151" s="48"/>
      <c r="FW151" s="48"/>
      <c r="FX151" s="48"/>
      <c r="FY151" s="48"/>
      <c r="FZ151" s="48"/>
      <c r="GA151" s="48"/>
      <c r="GB151" s="48"/>
      <c r="GC151" s="48"/>
      <c r="GD151" s="48"/>
      <c r="GE151" s="48"/>
      <c r="GF151" s="48"/>
      <c r="GG151" s="48"/>
      <c r="GH151" s="48"/>
      <c r="GI151" s="48"/>
      <c r="GJ151" s="48"/>
      <c r="GK151" s="48"/>
      <c r="GL151" s="48"/>
      <c r="GM151" s="48"/>
      <c r="GN151" s="48"/>
      <c r="GO151" s="48"/>
      <c r="GP151" s="48"/>
      <c r="GQ151" s="48"/>
      <c r="GR151" s="48"/>
      <c r="GS151" s="48"/>
      <c r="GT151" s="48"/>
      <c r="GU151" s="48"/>
      <c r="GV151" s="48"/>
      <c r="GW151" s="48"/>
      <c r="GX151" s="48"/>
      <c r="GY151" s="48"/>
      <c r="GZ151" s="48"/>
      <c r="HA151" s="48"/>
      <c r="HB151" s="48"/>
      <c r="HC151" s="48"/>
      <c r="HD151" s="48"/>
      <c r="HE151" s="48"/>
      <c r="HF151" s="48"/>
      <c r="HG151" s="48"/>
      <c r="HH151" s="48"/>
      <c r="HI151" s="48"/>
      <c r="HJ151" s="48"/>
      <c r="HK151" s="48"/>
      <c r="HL151" s="48"/>
      <c r="HM151" s="48"/>
      <c r="HN151" s="48"/>
      <c r="HO151" s="48"/>
      <c r="HP151" s="48"/>
      <c r="HQ151" s="48"/>
      <c r="HR151" s="48"/>
      <c r="HS151" s="48"/>
      <c r="HT151" s="48"/>
      <c r="HU151" s="48"/>
      <c r="HV151" s="48"/>
      <c r="HW151" s="48"/>
      <c r="HX151" s="48"/>
      <c r="HY151" s="48"/>
      <c r="HZ151" s="48"/>
      <c r="IA151" s="48"/>
      <c r="IB151" s="48"/>
      <c r="IC151" s="48"/>
      <c r="ID151" s="48"/>
      <c r="IE151" s="48"/>
      <c r="IF151" s="48"/>
      <c r="IG151" s="48"/>
      <c r="IH151" s="48"/>
      <c r="II151" s="48"/>
      <c r="IJ151" s="48"/>
      <c r="IK151" s="48"/>
      <c r="IL151" s="48"/>
      <c r="IM151" s="48"/>
      <c r="IN151" s="48"/>
      <c r="IO151" s="48"/>
      <c r="IP151" s="48"/>
    </row>
    <row r="152" spans="1:250" s="49" customFormat="1" ht="21" customHeight="1" outlineLevel="1">
      <c r="A152" s="379" t="s">
        <v>1116</v>
      </c>
      <c r="B152" s="193" t="s">
        <v>121</v>
      </c>
      <c r="C152" s="85" t="s">
        <v>1</v>
      </c>
      <c r="D152" s="50">
        <v>1867</v>
      </c>
      <c r="E152" s="50"/>
      <c r="F152" s="248"/>
      <c r="G152" s="84">
        <f t="shared" si="8"/>
        <v>0</v>
      </c>
      <c r="H152" s="73"/>
      <c r="I152" s="73"/>
      <c r="J152" s="213"/>
      <c r="K152" s="213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8"/>
      <c r="CT152" s="48"/>
      <c r="CU152" s="48"/>
      <c r="CV152" s="48"/>
      <c r="CW152" s="48"/>
      <c r="CX152" s="48"/>
      <c r="CY152" s="48"/>
      <c r="CZ152" s="48"/>
      <c r="DA152" s="48"/>
      <c r="DB152" s="48"/>
      <c r="DC152" s="48"/>
      <c r="DD152" s="48"/>
      <c r="DE152" s="48"/>
      <c r="DF152" s="48"/>
      <c r="DG152" s="48"/>
      <c r="DH152" s="48"/>
      <c r="DI152" s="48"/>
      <c r="DJ152" s="48"/>
      <c r="DK152" s="48"/>
      <c r="DL152" s="48"/>
      <c r="DM152" s="48"/>
      <c r="DN152" s="48"/>
      <c r="DO152" s="48"/>
      <c r="DP152" s="48"/>
      <c r="DQ152" s="48"/>
      <c r="DR152" s="48"/>
      <c r="DS152" s="48"/>
      <c r="DT152" s="48"/>
      <c r="DU152" s="48"/>
      <c r="DV152" s="48"/>
      <c r="DW152" s="48"/>
      <c r="DX152" s="48"/>
      <c r="DY152" s="48"/>
      <c r="DZ152" s="48"/>
      <c r="EA152" s="48"/>
      <c r="EB152" s="48"/>
      <c r="EC152" s="48"/>
      <c r="ED152" s="48"/>
      <c r="EE152" s="48"/>
      <c r="EF152" s="48"/>
      <c r="EG152" s="48"/>
      <c r="EH152" s="48"/>
      <c r="EI152" s="48"/>
      <c r="EJ152" s="48"/>
      <c r="EK152" s="48"/>
      <c r="EL152" s="48"/>
      <c r="EM152" s="48"/>
      <c r="EN152" s="48"/>
      <c r="EO152" s="48"/>
      <c r="EP152" s="48"/>
      <c r="EQ152" s="48"/>
      <c r="ER152" s="48"/>
      <c r="ES152" s="48"/>
      <c r="ET152" s="48"/>
      <c r="EU152" s="48"/>
      <c r="EV152" s="48"/>
      <c r="EW152" s="48"/>
      <c r="EX152" s="48"/>
      <c r="EY152" s="48"/>
      <c r="EZ152" s="48"/>
      <c r="FA152" s="48"/>
      <c r="FB152" s="48"/>
      <c r="FC152" s="48"/>
      <c r="FD152" s="48"/>
      <c r="FE152" s="48"/>
      <c r="FF152" s="48"/>
      <c r="FG152" s="48"/>
      <c r="FH152" s="48"/>
      <c r="FI152" s="48"/>
      <c r="FJ152" s="48"/>
      <c r="FK152" s="48"/>
      <c r="FL152" s="48"/>
      <c r="FM152" s="48"/>
      <c r="FN152" s="48"/>
      <c r="FO152" s="48"/>
      <c r="FP152" s="48"/>
      <c r="FQ152" s="48"/>
      <c r="FR152" s="48"/>
      <c r="FS152" s="48"/>
      <c r="FT152" s="48"/>
      <c r="FU152" s="48"/>
      <c r="FV152" s="48"/>
      <c r="FW152" s="48"/>
      <c r="FX152" s="48"/>
      <c r="FY152" s="48"/>
      <c r="FZ152" s="48"/>
      <c r="GA152" s="48"/>
      <c r="GB152" s="48"/>
      <c r="GC152" s="48"/>
      <c r="GD152" s="48"/>
      <c r="GE152" s="48"/>
      <c r="GF152" s="48"/>
      <c r="GG152" s="48"/>
      <c r="GH152" s="48"/>
      <c r="GI152" s="48"/>
      <c r="GJ152" s="48"/>
      <c r="GK152" s="48"/>
      <c r="GL152" s="48"/>
      <c r="GM152" s="48"/>
      <c r="GN152" s="48"/>
      <c r="GO152" s="48"/>
      <c r="GP152" s="48"/>
      <c r="GQ152" s="48"/>
      <c r="GR152" s="48"/>
      <c r="GS152" s="48"/>
      <c r="GT152" s="48"/>
      <c r="GU152" s="48"/>
      <c r="GV152" s="48"/>
      <c r="GW152" s="48"/>
      <c r="GX152" s="48"/>
      <c r="GY152" s="48"/>
      <c r="GZ152" s="48"/>
      <c r="HA152" s="48"/>
      <c r="HB152" s="48"/>
      <c r="HC152" s="48"/>
      <c r="HD152" s="48"/>
      <c r="HE152" s="48"/>
      <c r="HF152" s="48"/>
      <c r="HG152" s="48"/>
      <c r="HH152" s="48"/>
      <c r="HI152" s="48"/>
      <c r="HJ152" s="48"/>
      <c r="HK152" s="48"/>
      <c r="HL152" s="48"/>
      <c r="HM152" s="48"/>
      <c r="HN152" s="48"/>
      <c r="HO152" s="48"/>
      <c r="HP152" s="48"/>
      <c r="HQ152" s="48"/>
      <c r="HR152" s="48"/>
      <c r="HS152" s="48"/>
      <c r="HT152" s="48"/>
      <c r="HU152" s="48"/>
      <c r="HV152" s="48"/>
      <c r="HW152" s="48"/>
      <c r="HX152" s="48"/>
      <c r="HY152" s="48"/>
      <c r="HZ152" s="48"/>
      <c r="IA152" s="48"/>
      <c r="IB152" s="48"/>
      <c r="IC152" s="48"/>
      <c r="ID152" s="48"/>
      <c r="IE152" s="48"/>
      <c r="IF152" s="48"/>
      <c r="IG152" s="48"/>
      <c r="IH152" s="48"/>
      <c r="II152" s="48"/>
      <c r="IJ152" s="48"/>
      <c r="IK152" s="48"/>
      <c r="IL152" s="48"/>
      <c r="IM152" s="48"/>
      <c r="IN152" s="48"/>
      <c r="IO152" s="48"/>
      <c r="IP152" s="48"/>
    </row>
    <row r="153" spans="1:250" s="49" customFormat="1" ht="21" customHeight="1" outlineLevel="1">
      <c r="A153" s="379" t="s">
        <v>1117</v>
      </c>
      <c r="B153" s="193" t="s">
        <v>122</v>
      </c>
      <c r="C153" s="85" t="s">
        <v>1</v>
      </c>
      <c r="D153" s="50">
        <v>347</v>
      </c>
      <c r="E153" s="50"/>
      <c r="F153" s="248"/>
      <c r="G153" s="84">
        <f t="shared" si="8"/>
        <v>0</v>
      </c>
      <c r="H153" s="73"/>
      <c r="I153" s="73"/>
      <c r="J153" s="213"/>
      <c r="K153" s="213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48"/>
      <c r="CS153" s="48"/>
      <c r="CT153" s="48"/>
      <c r="CU153" s="48"/>
      <c r="CV153" s="48"/>
      <c r="CW153" s="48"/>
      <c r="CX153" s="48"/>
      <c r="CY153" s="48"/>
      <c r="CZ153" s="48"/>
      <c r="DA153" s="48"/>
      <c r="DB153" s="48"/>
      <c r="DC153" s="48"/>
      <c r="DD153" s="48"/>
      <c r="DE153" s="48"/>
      <c r="DF153" s="48"/>
      <c r="DG153" s="48"/>
      <c r="DH153" s="48"/>
      <c r="DI153" s="48"/>
      <c r="DJ153" s="48"/>
      <c r="DK153" s="48"/>
      <c r="DL153" s="48"/>
      <c r="DM153" s="48"/>
      <c r="DN153" s="48"/>
      <c r="DO153" s="48"/>
      <c r="DP153" s="48"/>
      <c r="DQ153" s="48"/>
      <c r="DR153" s="48"/>
      <c r="DS153" s="48"/>
      <c r="DT153" s="48"/>
      <c r="DU153" s="48"/>
      <c r="DV153" s="48"/>
      <c r="DW153" s="48"/>
      <c r="DX153" s="48"/>
      <c r="DY153" s="48"/>
      <c r="DZ153" s="48"/>
      <c r="EA153" s="48"/>
      <c r="EB153" s="48"/>
      <c r="EC153" s="48"/>
      <c r="ED153" s="48"/>
      <c r="EE153" s="48"/>
      <c r="EF153" s="48"/>
      <c r="EG153" s="48"/>
      <c r="EH153" s="48"/>
      <c r="EI153" s="48"/>
      <c r="EJ153" s="48"/>
      <c r="EK153" s="48"/>
      <c r="EL153" s="48"/>
      <c r="EM153" s="48"/>
      <c r="EN153" s="48"/>
      <c r="EO153" s="48"/>
      <c r="EP153" s="48"/>
      <c r="EQ153" s="48"/>
      <c r="ER153" s="48"/>
      <c r="ES153" s="48"/>
      <c r="ET153" s="48"/>
      <c r="EU153" s="48"/>
      <c r="EV153" s="48"/>
      <c r="EW153" s="48"/>
      <c r="EX153" s="48"/>
      <c r="EY153" s="48"/>
      <c r="EZ153" s="48"/>
      <c r="FA153" s="48"/>
      <c r="FB153" s="48"/>
      <c r="FC153" s="48"/>
      <c r="FD153" s="48"/>
      <c r="FE153" s="48"/>
      <c r="FF153" s="48"/>
      <c r="FG153" s="48"/>
      <c r="FH153" s="48"/>
      <c r="FI153" s="48"/>
      <c r="FJ153" s="48"/>
      <c r="FK153" s="48"/>
      <c r="FL153" s="48"/>
      <c r="FM153" s="48"/>
      <c r="FN153" s="48"/>
      <c r="FO153" s="48"/>
      <c r="FP153" s="48"/>
      <c r="FQ153" s="48"/>
      <c r="FR153" s="48"/>
      <c r="FS153" s="48"/>
      <c r="FT153" s="48"/>
      <c r="FU153" s="48"/>
      <c r="FV153" s="48"/>
      <c r="FW153" s="48"/>
      <c r="FX153" s="48"/>
      <c r="FY153" s="48"/>
      <c r="FZ153" s="48"/>
      <c r="GA153" s="48"/>
      <c r="GB153" s="48"/>
      <c r="GC153" s="48"/>
      <c r="GD153" s="48"/>
      <c r="GE153" s="48"/>
      <c r="GF153" s="48"/>
      <c r="GG153" s="48"/>
      <c r="GH153" s="48"/>
      <c r="GI153" s="48"/>
      <c r="GJ153" s="48"/>
      <c r="GK153" s="48"/>
      <c r="GL153" s="48"/>
      <c r="GM153" s="48"/>
      <c r="GN153" s="48"/>
      <c r="GO153" s="48"/>
      <c r="GP153" s="48"/>
      <c r="GQ153" s="48"/>
      <c r="GR153" s="48"/>
      <c r="GS153" s="48"/>
      <c r="GT153" s="48"/>
      <c r="GU153" s="48"/>
      <c r="GV153" s="48"/>
      <c r="GW153" s="48"/>
      <c r="GX153" s="48"/>
      <c r="GY153" s="48"/>
      <c r="GZ153" s="48"/>
      <c r="HA153" s="48"/>
      <c r="HB153" s="48"/>
      <c r="HC153" s="48"/>
      <c r="HD153" s="48"/>
      <c r="HE153" s="48"/>
      <c r="HF153" s="48"/>
      <c r="HG153" s="48"/>
      <c r="HH153" s="48"/>
      <c r="HI153" s="48"/>
      <c r="HJ153" s="48"/>
      <c r="HK153" s="48"/>
      <c r="HL153" s="48"/>
      <c r="HM153" s="48"/>
      <c r="HN153" s="48"/>
      <c r="HO153" s="48"/>
      <c r="HP153" s="48"/>
      <c r="HQ153" s="48"/>
      <c r="HR153" s="48"/>
      <c r="HS153" s="48"/>
      <c r="HT153" s="48"/>
      <c r="HU153" s="48"/>
      <c r="HV153" s="48"/>
      <c r="HW153" s="48"/>
      <c r="HX153" s="48"/>
      <c r="HY153" s="48"/>
      <c r="HZ153" s="48"/>
      <c r="IA153" s="48"/>
      <c r="IB153" s="48"/>
      <c r="IC153" s="48"/>
      <c r="ID153" s="48"/>
      <c r="IE153" s="48"/>
      <c r="IF153" s="48"/>
      <c r="IG153" s="48"/>
      <c r="IH153" s="48"/>
      <c r="II153" s="48"/>
      <c r="IJ153" s="48"/>
      <c r="IK153" s="48"/>
      <c r="IL153" s="48"/>
      <c r="IM153" s="48"/>
      <c r="IN153" s="48"/>
      <c r="IO153" s="48"/>
      <c r="IP153" s="48"/>
    </row>
    <row r="154" spans="1:250" ht="21" customHeight="1" outlineLevel="1">
      <c r="A154" s="379" t="s">
        <v>1118</v>
      </c>
      <c r="B154" s="193" t="s">
        <v>371</v>
      </c>
      <c r="C154" s="85" t="s">
        <v>17</v>
      </c>
      <c r="D154" s="50">
        <v>26</v>
      </c>
      <c r="E154" s="50"/>
      <c r="F154" s="248"/>
      <c r="G154" s="84">
        <f t="shared" si="8"/>
        <v>0</v>
      </c>
      <c r="H154" s="73"/>
      <c r="I154" s="73"/>
      <c r="J154" s="210"/>
      <c r="K154" s="210"/>
    </row>
    <row r="155" spans="1:250" ht="21" customHeight="1" outlineLevel="1">
      <c r="A155" s="379" t="s">
        <v>1119</v>
      </c>
      <c r="B155" s="193" t="s">
        <v>191</v>
      </c>
      <c r="C155" s="85" t="s">
        <v>17</v>
      </c>
      <c r="D155" s="50">
        <v>50</v>
      </c>
      <c r="E155" s="50"/>
      <c r="F155" s="252"/>
      <c r="G155" s="84">
        <f t="shared" si="8"/>
        <v>0</v>
      </c>
      <c r="H155" s="73"/>
      <c r="I155" s="73"/>
      <c r="J155" s="210"/>
      <c r="K155" s="210"/>
    </row>
    <row r="156" spans="1:250" s="9" customFormat="1" ht="21" customHeight="1" outlineLevel="1">
      <c r="A156" s="379" t="s">
        <v>1120</v>
      </c>
      <c r="B156" s="193" t="s">
        <v>8</v>
      </c>
      <c r="C156" s="85" t="s">
        <v>1</v>
      </c>
      <c r="D156" s="50">
        <v>982</v>
      </c>
      <c r="E156" s="6"/>
      <c r="F156" s="6"/>
      <c r="G156" s="84">
        <f t="shared" si="8"/>
        <v>0</v>
      </c>
      <c r="H156" s="73"/>
      <c r="I156" s="73"/>
      <c r="J156" s="212"/>
      <c r="K156" s="212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</row>
    <row r="157" spans="1:250" s="9" customFormat="1" ht="21" customHeight="1" outlineLevel="1">
      <c r="A157" s="379" t="s">
        <v>1121</v>
      </c>
      <c r="B157" s="193" t="s">
        <v>985</v>
      </c>
      <c r="C157" s="85" t="s">
        <v>19</v>
      </c>
      <c r="D157" s="50">
        <v>1</v>
      </c>
      <c r="E157" s="6"/>
      <c r="F157" s="6"/>
      <c r="G157" s="84">
        <f t="shared" si="8"/>
        <v>0</v>
      </c>
      <c r="H157" s="73"/>
      <c r="I157" s="73"/>
      <c r="J157" s="212"/>
      <c r="K157" s="212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</row>
    <row r="158" spans="1:250" s="9" customFormat="1" ht="21" customHeight="1" outlineLevel="1">
      <c r="A158" s="379" t="s">
        <v>1122</v>
      </c>
      <c r="B158" s="193" t="s">
        <v>953</v>
      </c>
      <c r="C158" s="85" t="s">
        <v>19</v>
      </c>
      <c r="D158" s="50">
        <v>1</v>
      </c>
      <c r="E158" s="6"/>
      <c r="F158" s="6"/>
      <c r="G158" s="84">
        <f t="shared" si="8"/>
        <v>0</v>
      </c>
      <c r="H158" s="73"/>
      <c r="I158" s="73"/>
      <c r="J158" s="212"/>
      <c r="K158" s="212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</row>
    <row r="159" spans="1:250" s="9" customFormat="1" ht="21" customHeight="1" outlineLevel="1">
      <c r="A159" s="379" t="s">
        <v>1123</v>
      </c>
      <c r="B159" s="193" t="s">
        <v>201</v>
      </c>
      <c r="C159" s="85" t="s">
        <v>15</v>
      </c>
      <c r="D159" s="50">
        <v>1621</v>
      </c>
      <c r="E159" s="6"/>
      <c r="F159" s="6"/>
      <c r="G159" s="84">
        <f t="shared" si="8"/>
        <v>0</v>
      </c>
      <c r="H159" s="73"/>
      <c r="I159" s="73"/>
      <c r="J159" s="212"/>
      <c r="K159" s="212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</row>
    <row r="160" spans="1:250" s="9" customFormat="1" ht="21" customHeight="1" outlineLevel="1">
      <c r="A160" s="379" t="s">
        <v>1124</v>
      </c>
      <c r="B160" s="193" t="s">
        <v>202</v>
      </c>
      <c r="C160" s="85" t="s">
        <v>15</v>
      </c>
      <c r="D160" s="50">
        <v>418</v>
      </c>
      <c r="E160" s="6"/>
      <c r="F160" s="6"/>
      <c r="G160" s="84">
        <f t="shared" si="8"/>
        <v>0</v>
      </c>
      <c r="H160" s="73"/>
      <c r="I160" s="73"/>
      <c r="J160" s="212"/>
      <c r="K160" s="212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</row>
    <row r="161" spans="1:250" s="9" customFormat="1" ht="21" customHeight="1" outlineLevel="1">
      <c r="A161" s="379" t="s">
        <v>1125</v>
      </c>
      <c r="B161" s="193" t="s">
        <v>203</v>
      </c>
      <c r="C161" s="85" t="s">
        <v>15</v>
      </c>
      <c r="D161" s="50">
        <v>297</v>
      </c>
      <c r="E161" s="6"/>
      <c r="F161" s="6"/>
      <c r="G161" s="84">
        <f t="shared" si="8"/>
        <v>0</v>
      </c>
      <c r="H161" s="73"/>
      <c r="I161" s="73"/>
      <c r="J161" s="212"/>
      <c r="K161" s="212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</row>
    <row r="162" spans="1:250" s="9" customFormat="1" ht="21" customHeight="1" outlineLevel="1">
      <c r="A162" s="379" t="s">
        <v>1126</v>
      </c>
      <c r="B162" s="193" t="s">
        <v>204</v>
      </c>
      <c r="C162" s="85" t="s">
        <v>15</v>
      </c>
      <c r="D162" s="50">
        <v>134</v>
      </c>
      <c r="E162" s="6"/>
      <c r="F162" s="6"/>
      <c r="G162" s="84">
        <f t="shared" si="8"/>
        <v>0</v>
      </c>
      <c r="H162" s="73"/>
      <c r="I162" s="73"/>
      <c r="J162" s="212"/>
      <c r="K162" s="212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</row>
    <row r="163" spans="1:250" s="9" customFormat="1" ht="21" customHeight="1" outlineLevel="1">
      <c r="A163" s="379" t="s">
        <v>1127</v>
      </c>
      <c r="B163" s="193" t="s">
        <v>205</v>
      </c>
      <c r="C163" s="85" t="s">
        <v>20</v>
      </c>
      <c r="D163" s="50">
        <v>1</v>
      </c>
      <c r="E163" s="6"/>
      <c r="F163" s="6"/>
      <c r="G163" s="84">
        <f t="shared" si="8"/>
        <v>0</v>
      </c>
      <c r="H163" s="73"/>
      <c r="I163" s="73"/>
      <c r="J163" s="212"/>
      <c r="K163" s="212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</row>
    <row r="164" spans="1:250" s="9" customFormat="1" ht="21" customHeight="1" outlineLevel="1">
      <c r="A164" s="379" t="s">
        <v>1128</v>
      </c>
      <c r="B164" s="193" t="s">
        <v>206</v>
      </c>
      <c r="C164" s="85" t="s">
        <v>20</v>
      </c>
      <c r="D164" s="50">
        <v>1</v>
      </c>
      <c r="E164" s="6"/>
      <c r="F164" s="6"/>
      <c r="G164" s="84">
        <f t="shared" si="8"/>
        <v>0</v>
      </c>
      <c r="H164" s="73"/>
      <c r="I164" s="73"/>
      <c r="J164" s="212"/>
      <c r="K164" s="212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</row>
    <row r="165" spans="1:250" s="9" customFormat="1" ht="21" customHeight="1" outlineLevel="1">
      <c r="A165" s="379" t="s">
        <v>1129</v>
      </c>
      <c r="B165" s="193" t="s">
        <v>207</v>
      </c>
      <c r="C165" s="85" t="s">
        <v>1</v>
      </c>
      <c r="D165" s="50">
        <v>71</v>
      </c>
      <c r="E165" s="6"/>
      <c r="F165" s="6"/>
      <c r="G165" s="84">
        <f t="shared" si="8"/>
        <v>0</v>
      </c>
      <c r="H165" s="73"/>
      <c r="I165" s="73"/>
      <c r="J165" s="212"/>
      <c r="K165" s="212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</row>
    <row r="166" spans="1:250" s="9" customFormat="1" ht="21" customHeight="1" outlineLevel="1">
      <c r="A166" s="379" t="s">
        <v>1130</v>
      </c>
      <c r="B166" s="193" t="s">
        <v>208</v>
      </c>
      <c r="C166" s="85" t="s">
        <v>1</v>
      </c>
      <c r="D166" s="50">
        <v>438</v>
      </c>
      <c r="E166" s="6"/>
      <c r="F166" s="6"/>
      <c r="G166" s="84">
        <f t="shared" si="8"/>
        <v>0</v>
      </c>
      <c r="H166" s="73"/>
      <c r="I166" s="73"/>
      <c r="J166" s="212"/>
      <c r="K166" s="212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</row>
    <row r="167" spans="1:250" s="9" customFormat="1" ht="21" customHeight="1" outlineLevel="1">
      <c r="A167" s="379" t="s">
        <v>1131</v>
      </c>
      <c r="B167" s="193" t="s">
        <v>209</v>
      </c>
      <c r="C167" s="85" t="s">
        <v>1</v>
      </c>
      <c r="D167" s="50">
        <v>328</v>
      </c>
      <c r="E167" s="6"/>
      <c r="F167" s="6"/>
      <c r="G167" s="84">
        <f t="shared" si="8"/>
        <v>0</v>
      </c>
      <c r="H167" s="73"/>
      <c r="I167" s="73"/>
      <c r="J167" s="212"/>
      <c r="K167" s="212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</row>
    <row r="168" spans="1:250" s="9" customFormat="1" ht="21" customHeight="1" outlineLevel="1">
      <c r="A168" s="379" t="s">
        <v>1132</v>
      </c>
      <c r="B168" s="193" t="s">
        <v>210</v>
      </c>
      <c r="C168" s="85" t="s">
        <v>19</v>
      </c>
      <c r="D168" s="50">
        <v>37</v>
      </c>
      <c r="E168" s="6"/>
      <c r="F168" s="6"/>
      <c r="G168" s="84">
        <f t="shared" si="8"/>
        <v>0</v>
      </c>
      <c r="H168" s="73"/>
      <c r="I168" s="73"/>
      <c r="J168" s="212"/>
      <c r="K168" s="212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</row>
    <row r="169" spans="1:250" ht="25.2" customHeight="1" outlineLevel="1">
      <c r="A169" s="379" t="s">
        <v>1133</v>
      </c>
      <c r="B169" s="196" t="s">
        <v>103</v>
      </c>
      <c r="C169" s="85" t="s">
        <v>17</v>
      </c>
      <c r="D169" s="50">
        <v>1</v>
      </c>
      <c r="E169" s="52"/>
      <c r="F169" s="248"/>
      <c r="G169" s="84">
        <f t="shared" si="8"/>
        <v>0</v>
      </c>
      <c r="H169" s="24"/>
      <c r="I169" s="24"/>
      <c r="J169" s="210"/>
      <c r="K169" s="210"/>
    </row>
    <row r="170" spans="1:250" s="11" customFormat="1" ht="21" customHeight="1">
      <c r="A170" s="378" t="s">
        <v>544</v>
      </c>
      <c r="B170" s="281" t="s">
        <v>531</v>
      </c>
      <c r="C170" s="249"/>
      <c r="D170" s="250"/>
      <c r="E170" s="250"/>
      <c r="F170" s="247"/>
      <c r="G170" s="220"/>
      <c r="H170" s="220">
        <f>SUM(G171:G184)</f>
        <v>0</v>
      </c>
      <c r="I170" s="220"/>
      <c r="J170" s="216"/>
      <c r="K170" s="216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  <c r="HT170" s="10"/>
      <c r="HU170" s="10"/>
      <c r="HV170" s="10"/>
      <c r="HW170" s="10"/>
      <c r="HX170" s="10"/>
      <c r="HY170" s="10"/>
      <c r="HZ170" s="10"/>
      <c r="IA170" s="10"/>
      <c r="IB170" s="10"/>
      <c r="IC170" s="10"/>
      <c r="ID170" s="10"/>
      <c r="IE170" s="10"/>
      <c r="IF170" s="10"/>
      <c r="IG170" s="10"/>
      <c r="IH170" s="10"/>
      <c r="II170" s="10"/>
      <c r="IJ170" s="10"/>
      <c r="IK170" s="10"/>
      <c r="IL170" s="10"/>
      <c r="IM170" s="10"/>
      <c r="IN170" s="10"/>
      <c r="IO170" s="10"/>
      <c r="IP170" s="10"/>
    </row>
    <row r="171" spans="1:250" s="11" customFormat="1" ht="21" customHeight="1" outlineLevel="1">
      <c r="A171" s="377" t="s">
        <v>1134</v>
      </c>
      <c r="B171" s="193" t="s">
        <v>72</v>
      </c>
      <c r="C171" s="194" t="s">
        <v>20</v>
      </c>
      <c r="D171" s="52">
        <v>1</v>
      </c>
      <c r="E171" s="52"/>
      <c r="F171" s="248"/>
      <c r="G171" s="84">
        <f>E171*F171</f>
        <v>0</v>
      </c>
      <c r="H171" s="74"/>
      <c r="I171" s="74"/>
      <c r="J171" s="216"/>
      <c r="K171" s="216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  <c r="HT171" s="10"/>
      <c r="HU171" s="10"/>
      <c r="HV171" s="10"/>
      <c r="HW171" s="10"/>
      <c r="HX171" s="10"/>
      <c r="HY171" s="10"/>
      <c r="HZ171" s="10"/>
      <c r="IA171" s="10"/>
      <c r="IB171" s="10"/>
      <c r="IC171" s="10"/>
      <c r="ID171" s="10"/>
      <c r="IE171" s="10"/>
      <c r="IF171" s="10"/>
      <c r="IG171" s="10"/>
      <c r="IH171" s="10"/>
      <c r="II171" s="10"/>
      <c r="IJ171" s="10"/>
      <c r="IK171" s="10"/>
      <c r="IL171" s="10"/>
      <c r="IM171" s="10"/>
      <c r="IN171" s="10"/>
      <c r="IO171" s="10"/>
      <c r="IP171" s="10"/>
    </row>
    <row r="172" spans="1:250" s="11" customFormat="1" ht="21" customHeight="1" outlineLevel="1">
      <c r="A172" s="377" t="s">
        <v>1135</v>
      </c>
      <c r="B172" s="193" t="s">
        <v>73</v>
      </c>
      <c r="C172" s="194" t="s">
        <v>20</v>
      </c>
      <c r="D172" s="52">
        <v>1</v>
      </c>
      <c r="E172" s="52"/>
      <c r="F172" s="248"/>
      <c r="G172" s="84">
        <f t="shared" ref="G172:G184" si="9">E172*F172</f>
        <v>0</v>
      </c>
      <c r="H172" s="74"/>
      <c r="I172" s="74"/>
      <c r="J172" s="216"/>
      <c r="K172" s="216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</row>
    <row r="173" spans="1:250" s="49" customFormat="1" ht="21" customHeight="1" outlineLevel="1">
      <c r="A173" s="377" t="s">
        <v>1136</v>
      </c>
      <c r="B173" s="193" t="s">
        <v>129</v>
      </c>
      <c r="C173" s="194" t="s">
        <v>1</v>
      </c>
      <c r="D173" s="52">
        <v>721</v>
      </c>
      <c r="E173" s="52"/>
      <c r="F173" s="248"/>
      <c r="G173" s="84">
        <f t="shared" si="9"/>
        <v>0</v>
      </c>
      <c r="H173" s="24"/>
      <c r="I173" s="24"/>
      <c r="J173" s="213"/>
      <c r="K173" s="213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/>
      <c r="BT173" s="48"/>
      <c r="BU173" s="48"/>
      <c r="BV173" s="48"/>
      <c r="BW173" s="48"/>
      <c r="BX173" s="48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  <c r="CQ173" s="48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8"/>
      <c r="DC173" s="48"/>
      <c r="DD173" s="48"/>
      <c r="DE173" s="48"/>
      <c r="DF173" s="48"/>
      <c r="DG173" s="48"/>
      <c r="DH173" s="48"/>
      <c r="DI173" s="48"/>
      <c r="DJ173" s="48"/>
      <c r="DK173" s="48"/>
      <c r="DL173" s="48"/>
      <c r="DM173" s="48"/>
      <c r="DN173" s="48"/>
      <c r="DO173" s="48"/>
      <c r="DP173" s="48"/>
      <c r="DQ173" s="48"/>
      <c r="DR173" s="48"/>
      <c r="DS173" s="48"/>
      <c r="DT173" s="48"/>
      <c r="DU173" s="48"/>
      <c r="DV173" s="48"/>
      <c r="DW173" s="48"/>
      <c r="DX173" s="48"/>
      <c r="DY173" s="48"/>
      <c r="DZ173" s="48"/>
      <c r="EA173" s="48"/>
      <c r="EB173" s="48"/>
      <c r="EC173" s="48"/>
      <c r="ED173" s="48"/>
      <c r="EE173" s="48"/>
      <c r="EF173" s="48"/>
      <c r="EG173" s="48"/>
      <c r="EH173" s="48"/>
      <c r="EI173" s="48"/>
      <c r="EJ173" s="48"/>
      <c r="EK173" s="48"/>
      <c r="EL173" s="48"/>
      <c r="EM173" s="48"/>
      <c r="EN173" s="48"/>
      <c r="EO173" s="48"/>
      <c r="EP173" s="48"/>
      <c r="EQ173" s="48"/>
      <c r="ER173" s="48"/>
      <c r="ES173" s="48"/>
      <c r="ET173" s="48"/>
      <c r="EU173" s="48"/>
      <c r="EV173" s="48"/>
      <c r="EW173" s="48"/>
      <c r="EX173" s="48"/>
      <c r="EY173" s="48"/>
      <c r="EZ173" s="48"/>
      <c r="FA173" s="48"/>
      <c r="FB173" s="48"/>
      <c r="FC173" s="48"/>
      <c r="FD173" s="48"/>
      <c r="FE173" s="48"/>
      <c r="FF173" s="48"/>
      <c r="FG173" s="48"/>
      <c r="FH173" s="48"/>
      <c r="FI173" s="48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8"/>
      <c r="FU173" s="48"/>
      <c r="FV173" s="48"/>
      <c r="FW173" s="48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8"/>
      <c r="GI173" s="48"/>
      <c r="GJ173" s="48"/>
      <c r="GK173" s="48"/>
      <c r="GL173" s="48"/>
      <c r="GM173" s="48"/>
      <c r="GN173" s="48"/>
      <c r="GO173" s="48"/>
      <c r="GP173" s="48"/>
      <c r="GQ173" s="48"/>
      <c r="GR173" s="48"/>
      <c r="GS173" s="48"/>
      <c r="GT173" s="48"/>
      <c r="GU173" s="48"/>
      <c r="GV173" s="48"/>
      <c r="GW173" s="48"/>
      <c r="GX173" s="48"/>
      <c r="GY173" s="48"/>
      <c r="GZ173" s="48"/>
      <c r="HA173" s="48"/>
      <c r="HB173" s="48"/>
      <c r="HC173" s="48"/>
      <c r="HD173" s="48"/>
      <c r="HE173" s="48"/>
      <c r="HF173" s="48"/>
      <c r="HG173" s="48"/>
      <c r="HH173" s="48"/>
      <c r="HI173" s="48"/>
      <c r="HJ173" s="48"/>
      <c r="HK173" s="48"/>
      <c r="HL173" s="48"/>
      <c r="HM173" s="48"/>
      <c r="HN173" s="48"/>
      <c r="HO173" s="48"/>
      <c r="HP173" s="48"/>
      <c r="HQ173" s="48"/>
      <c r="HR173" s="48"/>
      <c r="HS173" s="48"/>
      <c r="HT173" s="48"/>
      <c r="HU173" s="48"/>
      <c r="HV173" s="48"/>
      <c r="HW173" s="48"/>
      <c r="HX173" s="48"/>
      <c r="HY173" s="48"/>
      <c r="HZ173" s="48"/>
      <c r="IA173" s="48"/>
      <c r="IB173" s="48"/>
      <c r="IC173" s="48"/>
      <c r="ID173" s="48"/>
      <c r="IE173" s="48"/>
      <c r="IF173" s="48"/>
      <c r="IG173" s="48"/>
      <c r="IH173" s="48"/>
      <c r="II173" s="48"/>
      <c r="IJ173" s="48"/>
      <c r="IK173" s="48"/>
      <c r="IL173" s="48"/>
      <c r="IM173" s="48"/>
      <c r="IN173" s="48"/>
      <c r="IO173" s="48"/>
      <c r="IP173" s="48"/>
    </row>
    <row r="174" spans="1:250" s="49" customFormat="1" ht="21" customHeight="1" outlineLevel="1">
      <c r="A174" s="377" t="s">
        <v>1137</v>
      </c>
      <c r="B174" s="193" t="s">
        <v>130</v>
      </c>
      <c r="C174" s="194" t="s">
        <v>1</v>
      </c>
      <c r="D174" s="52">
        <v>7135</v>
      </c>
      <c r="E174" s="52"/>
      <c r="F174" s="248"/>
      <c r="G174" s="84">
        <f t="shared" si="9"/>
        <v>0</v>
      </c>
      <c r="H174" s="24"/>
      <c r="I174" s="24"/>
      <c r="J174" s="213"/>
      <c r="K174" s="213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8"/>
      <c r="CO174" s="48"/>
      <c r="CP174" s="48"/>
      <c r="CQ174" s="48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8"/>
      <c r="DC174" s="48"/>
      <c r="DD174" s="48"/>
      <c r="DE174" s="48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8"/>
      <c r="DQ174" s="48"/>
      <c r="DR174" s="48"/>
      <c r="DS174" s="48"/>
      <c r="DT174" s="48"/>
      <c r="DU174" s="48"/>
      <c r="DV174" s="48"/>
      <c r="DW174" s="48"/>
      <c r="DX174" s="48"/>
      <c r="DY174" s="48"/>
      <c r="DZ174" s="48"/>
      <c r="EA174" s="48"/>
      <c r="EB174" s="48"/>
      <c r="EC174" s="48"/>
      <c r="ED174" s="48"/>
      <c r="EE174" s="48"/>
      <c r="EF174" s="48"/>
      <c r="EG174" s="48"/>
      <c r="EH174" s="48"/>
      <c r="EI174" s="48"/>
      <c r="EJ174" s="48"/>
      <c r="EK174" s="48"/>
      <c r="EL174" s="48"/>
      <c r="EM174" s="48"/>
      <c r="EN174" s="48"/>
      <c r="EO174" s="48"/>
      <c r="EP174" s="48"/>
      <c r="EQ174" s="48"/>
      <c r="ER174" s="48"/>
      <c r="ES174" s="48"/>
      <c r="ET174" s="48"/>
      <c r="EU174" s="48"/>
      <c r="EV174" s="48"/>
      <c r="EW174" s="48"/>
      <c r="EX174" s="48"/>
      <c r="EY174" s="48"/>
      <c r="EZ174" s="48"/>
      <c r="FA174" s="48"/>
      <c r="FB174" s="48"/>
      <c r="FC174" s="48"/>
      <c r="FD174" s="48"/>
      <c r="FE174" s="48"/>
      <c r="FF174" s="48"/>
      <c r="FG174" s="48"/>
      <c r="FH174" s="48"/>
      <c r="FI174" s="48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8"/>
      <c r="FU174" s="48"/>
      <c r="FV174" s="48"/>
      <c r="FW174" s="48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8"/>
      <c r="GI174" s="48"/>
      <c r="GJ174" s="48"/>
      <c r="GK174" s="48"/>
      <c r="GL174" s="48"/>
      <c r="GM174" s="48"/>
      <c r="GN174" s="48"/>
      <c r="GO174" s="48"/>
      <c r="GP174" s="48"/>
      <c r="GQ174" s="48"/>
      <c r="GR174" s="48"/>
      <c r="GS174" s="48"/>
      <c r="GT174" s="48"/>
      <c r="GU174" s="48"/>
      <c r="GV174" s="48"/>
      <c r="GW174" s="48"/>
      <c r="GX174" s="48"/>
      <c r="GY174" s="48"/>
      <c r="GZ174" s="48"/>
      <c r="HA174" s="48"/>
      <c r="HB174" s="48"/>
      <c r="HC174" s="48"/>
      <c r="HD174" s="48"/>
      <c r="HE174" s="48"/>
      <c r="HF174" s="48"/>
      <c r="HG174" s="48"/>
      <c r="HH174" s="48"/>
      <c r="HI174" s="48"/>
      <c r="HJ174" s="48"/>
      <c r="HK174" s="48"/>
      <c r="HL174" s="48"/>
      <c r="HM174" s="48"/>
      <c r="HN174" s="48"/>
      <c r="HO174" s="48"/>
      <c r="HP174" s="48"/>
      <c r="HQ174" s="48"/>
      <c r="HR174" s="48"/>
      <c r="HS174" s="48"/>
      <c r="HT174" s="48"/>
      <c r="HU174" s="48"/>
      <c r="HV174" s="48"/>
      <c r="HW174" s="48"/>
      <c r="HX174" s="48"/>
      <c r="HY174" s="48"/>
      <c r="HZ174" s="48"/>
      <c r="IA174" s="48"/>
      <c r="IB174" s="48"/>
      <c r="IC174" s="48"/>
      <c r="ID174" s="48"/>
      <c r="IE174" s="48"/>
      <c r="IF174" s="48"/>
      <c r="IG174" s="48"/>
      <c r="IH174" s="48"/>
      <c r="II174" s="48"/>
      <c r="IJ174" s="48"/>
      <c r="IK174" s="48"/>
      <c r="IL174" s="48"/>
      <c r="IM174" s="48"/>
      <c r="IN174" s="48"/>
      <c r="IO174" s="48"/>
      <c r="IP174" s="48"/>
    </row>
    <row r="175" spans="1:250" s="49" customFormat="1" ht="21" customHeight="1" outlineLevel="1">
      <c r="A175" s="377" t="s">
        <v>1138</v>
      </c>
      <c r="B175" s="193" t="s">
        <v>372</v>
      </c>
      <c r="C175" s="194" t="s">
        <v>1</v>
      </c>
      <c r="D175" s="52">
        <v>72</v>
      </c>
      <c r="E175" s="52"/>
      <c r="F175" s="248"/>
      <c r="G175" s="84">
        <f t="shared" si="9"/>
        <v>0</v>
      </c>
      <c r="H175" s="24"/>
      <c r="I175" s="24"/>
      <c r="J175" s="213"/>
      <c r="K175" s="213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8"/>
      <c r="BV175" s="48"/>
      <c r="BW175" s="48"/>
      <c r="BX175" s="48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8"/>
      <c r="CO175" s="48"/>
      <c r="CP175" s="48"/>
      <c r="CQ175" s="48"/>
      <c r="CR175" s="48"/>
      <c r="CS175" s="48"/>
      <c r="CT175" s="48"/>
      <c r="CU175" s="48"/>
      <c r="CV175" s="48"/>
      <c r="CW175" s="48"/>
      <c r="CX175" s="48"/>
      <c r="CY175" s="48"/>
      <c r="CZ175" s="48"/>
      <c r="DA175" s="48"/>
      <c r="DB175" s="48"/>
      <c r="DC175" s="48"/>
      <c r="DD175" s="48"/>
      <c r="DE175" s="48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8"/>
      <c r="DQ175" s="48"/>
      <c r="DR175" s="48"/>
      <c r="DS175" s="48"/>
      <c r="DT175" s="48"/>
      <c r="DU175" s="48"/>
      <c r="DV175" s="48"/>
      <c r="DW175" s="48"/>
      <c r="DX175" s="48"/>
      <c r="DY175" s="48"/>
      <c r="DZ175" s="48"/>
      <c r="EA175" s="48"/>
      <c r="EB175" s="48"/>
      <c r="EC175" s="48"/>
      <c r="ED175" s="48"/>
      <c r="EE175" s="48"/>
      <c r="EF175" s="48"/>
      <c r="EG175" s="48"/>
      <c r="EH175" s="48"/>
      <c r="EI175" s="48"/>
      <c r="EJ175" s="48"/>
      <c r="EK175" s="48"/>
      <c r="EL175" s="48"/>
      <c r="EM175" s="48"/>
      <c r="EN175" s="48"/>
      <c r="EO175" s="48"/>
      <c r="EP175" s="48"/>
      <c r="EQ175" s="48"/>
      <c r="ER175" s="48"/>
      <c r="ES175" s="48"/>
      <c r="ET175" s="48"/>
      <c r="EU175" s="48"/>
      <c r="EV175" s="48"/>
      <c r="EW175" s="48"/>
      <c r="EX175" s="48"/>
      <c r="EY175" s="48"/>
      <c r="EZ175" s="48"/>
      <c r="FA175" s="48"/>
      <c r="FB175" s="48"/>
      <c r="FC175" s="48"/>
      <c r="FD175" s="48"/>
      <c r="FE175" s="48"/>
      <c r="FF175" s="48"/>
      <c r="FG175" s="48"/>
      <c r="FH175" s="48"/>
      <c r="FI175" s="48"/>
      <c r="FJ175" s="48"/>
      <c r="FK175" s="48"/>
      <c r="FL175" s="48"/>
      <c r="FM175" s="48"/>
      <c r="FN175" s="48"/>
      <c r="FO175" s="48"/>
      <c r="FP175" s="48"/>
      <c r="FQ175" s="48"/>
      <c r="FR175" s="48"/>
      <c r="FS175" s="48"/>
      <c r="FT175" s="48"/>
      <c r="FU175" s="48"/>
      <c r="FV175" s="48"/>
      <c r="FW175" s="48"/>
      <c r="FX175" s="48"/>
      <c r="FY175" s="48"/>
      <c r="FZ175" s="48"/>
      <c r="GA175" s="48"/>
      <c r="GB175" s="48"/>
      <c r="GC175" s="48"/>
      <c r="GD175" s="48"/>
      <c r="GE175" s="48"/>
      <c r="GF175" s="48"/>
      <c r="GG175" s="48"/>
      <c r="GH175" s="48"/>
      <c r="GI175" s="48"/>
      <c r="GJ175" s="48"/>
      <c r="GK175" s="48"/>
      <c r="GL175" s="48"/>
      <c r="GM175" s="48"/>
      <c r="GN175" s="48"/>
      <c r="GO175" s="48"/>
      <c r="GP175" s="48"/>
      <c r="GQ175" s="48"/>
      <c r="GR175" s="48"/>
      <c r="GS175" s="48"/>
      <c r="GT175" s="48"/>
      <c r="GU175" s="48"/>
      <c r="GV175" s="48"/>
      <c r="GW175" s="48"/>
      <c r="GX175" s="48"/>
      <c r="GY175" s="48"/>
      <c r="GZ175" s="48"/>
      <c r="HA175" s="48"/>
      <c r="HB175" s="48"/>
      <c r="HC175" s="48"/>
      <c r="HD175" s="48"/>
      <c r="HE175" s="48"/>
      <c r="HF175" s="48"/>
      <c r="HG175" s="48"/>
      <c r="HH175" s="48"/>
      <c r="HI175" s="48"/>
      <c r="HJ175" s="48"/>
      <c r="HK175" s="48"/>
      <c r="HL175" s="48"/>
      <c r="HM175" s="48"/>
      <c r="HN175" s="48"/>
      <c r="HO175" s="48"/>
      <c r="HP175" s="48"/>
      <c r="HQ175" s="48"/>
      <c r="HR175" s="48"/>
      <c r="HS175" s="48"/>
      <c r="HT175" s="48"/>
      <c r="HU175" s="48"/>
      <c r="HV175" s="48"/>
      <c r="HW175" s="48"/>
      <c r="HX175" s="48"/>
      <c r="HY175" s="48"/>
      <c r="HZ175" s="48"/>
      <c r="IA175" s="48"/>
      <c r="IB175" s="48"/>
      <c r="IC175" s="48"/>
      <c r="ID175" s="48"/>
      <c r="IE175" s="48"/>
      <c r="IF175" s="48"/>
      <c r="IG175" s="48"/>
      <c r="IH175" s="48"/>
      <c r="II175" s="48"/>
      <c r="IJ175" s="48"/>
      <c r="IK175" s="48"/>
      <c r="IL175" s="48"/>
      <c r="IM175" s="48"/>
      <c r="IN175" s="48"/>
      <c r="IO175" s="48"/>
      <c r="IP175" s="48"/>
    </row>
    <row r="176" spans="1:250" s="49" customFormat="1" ht="25.2" customHeight="1" outlineLevel="1">
      <c r="A176" s="377" t="s">
        <v>1139</v>
      </c>
      <c r="B176" s="389" t="s">
        <v>179</v>
      </c>
      <c r="C176" s="195" t="s">
        <v>1</v>
      </c>
      <c r="D176" s="54">
        <v>89</v>
      </c>
      <c r="E176" s="52"/>
      <c r="F176" s="53"/>
      <c r="G176" s="84">
        <f t="shared" si="9"/>
        <v>0</v>
      </c>
      <c r="H176" s="24"/>
      <c r="I176" s="24"/>
      <c r="J176" s="213"/>
      <c r="K176" s="213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8"/>
      <c r="BV176" s="48"/>
      <c r="BW176" s="48"/>
      <c r="BX176" s="48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8"/>
      <c r="DC176" s="48"/>
      <c r="DD176" s="48"/>
      <c r="DE176" s="48"/>
      <c r="DF176" s="48"/>
      <c r="DG176" s="48"/>
      <c r="DH176" s="48"/>
      <c r="DI176" s="48"/>
      <c r="DJ176" s="48"/>
      <c r="DK176" s="48"/>
      <c r="DL176" s="48"/>
      <c r="DM176" s="48"/>
      <c r="DN176" s="48"/>
      <c r="DO176" s="48"/>
      <c r="DP176" s="48"/>
      <c r="DQ176" s="48"/>
      <c r="DR176" s="48"/>
      <c r="DS176" s="48"/>
      <c r="DT176" s="48"/>
      <c r="DU176" s="48"/>
      <c r="DV176" s="48"/>
      <c r="DW176" s="48"/>
      <c r="DX176" s="48"/>
      <c r="DY176" s="48"/>
      <c r="DZ176" s="48"/>
      <c r="EA176" s="48"/>
      <c r="EB176" s="48"/>
      <c r="EC176" s="48"/>
      <c r="ED176" s="48"/>
      <c r="EE176" s="48"/>
      <c r="EF176" s="48"/>
      <c r="EG176" s="48"/>
      <c r="EH176" s="48"/>
      <c r="EI176" s="48"/>
      <c r="EJ176" s="48"/>
      <c r="EK176" s="48"/>
      <c r="EL176" s="48"/>
      <c r="EM176" s="48"/>
      <c r="EN176" s="48"/>
      <c r="EO176" s="48"/>
      <c r="EP176" s="48"/>
      <c r="EQ176" s="48"/>
      <c r="ER176" s="48"/>
      <c r="ES176" s="48"/>
      <c r="ET176" s="48"/>
      <c r="EU176" s="48"/>
      <c r="EV176" s="48"/>
      <c r="EW176" s="48"/>
      <c r="EX176" s="48"/>
      <c r="EY176" s="48"/>
      <c r="EZ176" s="48"/>
      <c r="FA176" s="48"/>
      <c r="FB176" s="48"/>
      <c r="FC176" s="48"/>
      <c r="FD176" s="48"/>
      <c r="FE176" s="48"/>
      <c r="FF176" s="48"/>
      <c r="FG176" s="48"/>
      <c r="FH176" s="48"/>
      <c r="FI176" s="48"/>
      <c r="FJ176" s="48"/>
      <c r="FK176" s="48"/>
      <c r="FL176" s="48"/>
      <c r="FM176" s="48"/>
      <c r="FN176" s="48"/>
      <c r="FO176" s="48"/>
      <c r="FP176" s="48"/>
      <c r="FQ176" s="48"/>
      <c r="FR176" s="48"/>
      <c r="FS176" s="48"/>
      <c r="FT176" s="48"/>
      <c r="FU176" s="48"/>
      <c r="FV176" s="48"/>
      <c r="FW176" s="48"/>
      <c r="FX176" s="48"/>
      <c r="FY176" s="48"/>
      <c r="FZ176" s="48"/>
      <c r="GA176" s="48"/>
      <c r="GB176" s="48"/>
      <c r="GC176" s="48"/>
      <c r="GD176" s="48"/>
      <c r="GE176" s="48"/>
      <c r="GF176" s="48"/>
      <c r="GG176" s="48"/>
      <c r="GH176" s="48"/>
      <c r="GI176" s="48"/>
      <c r="GJ176" s="48"/>
      <c r="GK176" s="48"/>
      <c r="GL176" s="48"/>
      <c r="GM176" s="48"/>
      <c r="GN176" s="48"/>
      <c r="GO176" s="48"/>
      <c r="GP176" s="48"/>
      <c r="GQ176" s="48"/>
      <c r="GR176" s="48"/>
      <c r="GS176" s="48"/>
      <c r="GT176" s="48"/>
      <c r="GU176" s="48"/>
      <c r="GV176" s="48"/>
      <c r="GW176" s="48"/>
      <c r="GX176" s="48"/>
      <c r="GY176" s="48"/>
      <c r="GZ176" s="48"/>
      <c r="HA176" s="48"/>
      <c r="HB176" s="48"/>
      <c r="HC176" s="48"/>
      <c r="HD176" s="48"/>
      <c r="HE176" s="48"/>
      <c r="HF176" s="48"/>
      <c r="HG176" s="48"/>
      <c r="HH176" s="48"/>
      <c r="HI176" s="48"/>
      <c r="HJ176" s="48"/>
      <c r="HK176" s="48"/>
      <c r="HL176" s="48"/>
      <c r="HM176" s="48"/>
      <c r="HN176" s="48"/>
      <c r="HO176" s="48"/>
      <c r="HP176" s="48"/>
      <c r="HQ176" s="48"/>
      <c r="HR176" s="48"/>
      <c r="HS176" s="48"/>
      <c r="HT176" s="48"/>
      <c r="HU176" s="48"/>
      <c r="HV176" s="48"/>
      <c r="HW176" s="48"/>
      <c r="HX176" s="48"/>
      <c r="HY176" s="48"/>
      <c r="HZ176" s="48"/>
      <c r="IA176" s="48"/>
      <c r="IB176" s="48"/>
      <c r="IC176" s="48"/>
      <c r="ID176" s="48"/>
      <c r="IE176" s="48"/>
      <c r="IF176" s="48"/>
      <c r="IG176" s="48"/>
      <c r="IH176" s="48"/>
      <c r="II176" s="48"/>
      <c r="IJ176" s="48"/>
      <c r="IK176" s="48"/>
      <c r="IL176" s="48"/>
      <c r="IM176" s="48"/>
      <c r="IN176" s="48"/>
      <c r="IO176" s="48"/>
      <c r="IP176" s="48"/>
    </row>
    <row r="177" spans="1:250" s="49" customFormat="1" ht="51.45" customHeight="1" outlineLevel="1">
      <c r="A177" s="377" t="s">
        <v>1140</v>
      </c>
      <c r="B177" s="389" t="s">
        <v>373</v>
      </c>
      <c r="C177" s="195" t="s">
        <v>1</v>
      </c>
      <c r="D177" s="54">
        <v>32</v>
      </c>
      <c r="E177" s="52"/>
      <c r="F177" s="53"/>
      <c r="G177" s="84">
        <f t="shared" si="9"/>
        <v>0</v>
      </c>
      <c r="H177" s="24"/>
      <c r="I177" s="24"/>
      <c r="J177" s="213"/>
      <c r="K177" s="213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  <c r="BR177" s="48"/>
      <c r="BS177" s="48"/>
      <c r="BT177" s="48"/>
      <c r="BU177" s="48"/>
      <c r="BV177" s="48"/>
      <c r="BW177" s="48"/>
      <c r="BX177" s="48"/>
      <c r="BY177" s="48"/>
      <c r="BZ177" s="48"/>
      <c r="CA177" s="48"/>
      <c r="CB177" s="48"/>
      <c r="CC177" s="48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8"/>
      <c r="CO177" s="48"/>
      <c r="CP177" s="48"/>
      <c r="CQ177" s="48"/>
      <c r="CR177" s="48"/>
      <c r="CS177" s="48"/>
      <c r="CT177" s="48"/>
      <c r="CU177" s="48"/>
      <c r="CV177" s="48"/>
      <c r="CW177" s="48"/>
      <c r="CX177" s="48"/>
      <c r="CY177" s="48"/>
      <c r="CZ177" s="48"/>
      <c r="DA177" s="48"/>
      <c r="DB177" s="48"/>
      <c r="DC177" s="48"/>
      <c r="DD177" s="48"/>
      <c r="DE177" s="48"/>
      <c r="DF177" s="48"/>
      <c r="DG177" s="48"/>
      <c r="DH177" s="48"/>
      <c r="DI177" s="48"/>
      <c r="DJ177" s="48"/>
      <c r="DK177" s="48"/>
      <c r="DL177" s="48"/>
      <c r="DM177" s="48"/>
      <c r="DN177" s="48"/>
      <c r="DO177" s="48"/>
      <c r="DP177" s="48"/>
      <c r="DQ177" s="48"/>
      <c r="DR177" s="48"/>
      <c r="DS177" s="48"/>
      <c r="DT177" s="48"/>
      <c r="DU177" s="48"/>
      <c r="DV177" s="48"/>
      <c r="DW177" s="48"/>
      <c r="DX177" s="48"/>
      <c r="DY177" s="48"/>
      <c r="DZ177" s="48"/>
      <c r="EA177" s="48"/>
      <c r="EB177" s="48"/>
      <c r="EC177" s="48"/>
      <c r="ED177" s="48"/>
      <c r="EE177" s="48"/>
      <c r="EF177" s="48"/>
      <c r="EG177" s="48"/>
      <c r="EH177" s="48"/>
      <c r="EI177" s="48"/>
      <c r="EJ177" s="48"/>
      <c r="EK177" s="48"/>
      <c r="EL177" s="48"/>
      <c r="EM177" s="48"/>
      <c r="EN177" s="48"/>
      <c r="EO177" s="48"/>
      <c r="EP177" s="48"/>
      <c r="EQ177" s="48"/>
      <c r="ER177" s="48"/>
      <c r="ES177" s="48"/>
      <c r="ET177" s="48"/>
      <c r="EU177" s="48"/>
      <c r="EV177" s="48"/>
      <c r="EW177" s="48"/>
      <c r="EX177" s="48"/>
      <c r="EY177" s="48"/>
      <c r="EZ177" s="48"/>
      <c r="FA177" s="48"/>
      <c r="FB177" s="48"/>
      <c r="FC177" s="48"/>
      <c r="FD177" s="48"/>
      <c r="FE177" s="48"/>
      <c r="FF177" s="48"/>
      <c r="FG177" s="48"/>
      <c r="FH177" s="48"/>
      <c r="FI177" s="48"/>
      <c r="FJ177" s="48"/>
      <c r="FK177" s="48"/>
      <c r="FL177" s="48"/>
      <c r="FM177" s="48"/>
      <c r="FN177" s="48"/>
      <c r="FO177" s="48"/>
      <c r="FP177" s="48"/>
      <c r="FQ177" s="48"/>
      <c r="FR177" s="48"/>
      <c r="FS177" s="48"/>
      <c r="FT177" s="48"/>
      <c r="FU177" s="48"/>
      <c r="FV177" s="48"/>
      <c r="FW177" s="48"/>
      <c r="FX177" s="48"/>
      <c r="FY177" s="48"/>
      <c r="FZ177" s="48"/>
      <c r="GA177" s="48"/>
      <c r="GB177" s="48"/>
      <c r="GC177" s="48"/>
      <c r="GD177" s="48"/>
      <c r="GE177" s="48"/>
      <c r="GF177" s="48"/>
      <c r="GG177" s="48"/>
      <c r="GH177" s="48"/>
      <c r="GI177" s="48"/>
      <c r="GJ177" s="48"/>
      <c r="GK177" s="48"/>
      <c r="GL177" s="48"/>
      <c r="GM177" s="48"/>
      <c r="GN177" s="48"/>
      <c r="GO177" s="48"/>
      <c r="GP177" s="48"/>
      <c r="GQ177" s="48"/>
      <c r="GR177" s="48"/>
      <c r="GS177" s="48"/>
      <c r="GT177" s="48"/>
      <c r="GU177" s="48"/>
      <c r="GV177" s="48"/>
      <c r="GW177" s="48"/>
      <c r="GX177" s="48"/>
      <c r="GY177" s="48"/>
      <c r="GZ177" s="48"/>
      <c r="HA177" s="48"/>
      <c r="HB177" s="48"/>
      <c r="HC177" s="48"/>
      <c r="HD177" s="48"/>
      <c r="HE177" s="48"/>
      <c r="HF177" s="48"/>
      <c r="HG177" s="48"/>
      <c r="HH177" s="48"/>
      <c r="HI177" s="48"/>
      <c r="HJ177" s="48"/>
      <c r="HK177" s="48"/>
      <c r="HL177" s="48"/>
      <c r="HM177" s="48"/>
      <c r="HN177" s="48"/>
      <c r="HO177" s="48"/>
      <c r="HP177" s="48"/>
      <c r="HQ177" s="48"/>
      <c r="HR177" s="48"/>
      <c r="HS177" s="48"/>
      <c r="HT177" s="48"/>
      <c r="HU177" s="48"/>
      <c r="HV177" s="48"/>
      <c r="HW177" s="48"/>
      <c r="HX177" s="48"/>
      <c r="HY177" s="48"/>
      <c r="HZ177" s="48"/>
      <c r="IA177" s="48"/>
      <c r="IB177" s="48"/>
      <c r="IC177" s="48"/>
      <c r="ID177" s="48"/>
      <c r="IE177" s="48"/>
      <c r="IF177" s="48"/>
      <c r="IG177" s="48"/>
      <c r="IH177" s="48"/>
      <c r="II177" s="48"/>
      <c r="IJ177" s="48"/>
      <c r="IK177" s="48"/>
      <c r="IL177" s="48"/>
      <c r="IM177" s="48"/>
      <c r="IN177" s="48"/>
      <c r="IO177" s="48"/>
      <c r="IP177" s="48"/>
    </row>
    <row r="178" spans="1:250" s="49" customFormat="1" ht="50.55" customHeight="1" outlineLevel="1">
      <c r="A178" s="377" t="s">
        <v>1141</v>
      </c>
      <c r="B178" s="389" t="s">
        <v>374</v>
      </c>
      <c r="C178" s="195" t="s">
        <v>1</v>
      </c>
      <c r="D178" s="54">
        <v>11</v>
      </c>
      <c r="E178" s="52"/>
      <c r="F178" s="53"/>
      <c r="G178" s="84">
        <f t="shared" si="9"/>
        <v>0</v>
      </c>
      <c r="H178" s="24"/>
      <c r="I178" s="24"/>
      <c r="J178" s="213"/>
      <c r="K178" s="213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/>
      <c r="BR178" s="48"/>
      <c r="BS178" s="48"/>
      <c r="BT178" s="48"/>
      <c r="BU178" s="48"/>
      <c r="BV178" s="48"/>
      <c r="BW178" s="48"/>
      <c r="BX178" s="48"/>
      <c r="BY178" s="48"/>
      <c r="BZ178" s="48"/>
      <c r="CA178" s="48"/>
      <c r="CB178" s="48"/>
      <c r="CC178" s="48"/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8"/>
      <c r="CO178" s="48"/>
      <c r="CP178" s="48"/>
      <c r="CQ178" s="48"/>
      <c r="CR178" s="48"/>
      <c r="CS178" s="48"/>
      <c r="CT178" s="48"/>
      <c r="CU178" s="48"/>
      <c r="CV178" s="48"/>
      <c r="CW178" s="48"/>
      <c r="CX178" s="48"/>
      <c r="CY178" s="48"/>
      <c r="CZ178" s="48"/>
      <c r="DA178" s="48"/>
      <c r="DB178" s="48"/>
      <c r="DC178" s="48"/>
      <c r="DD178" s="48"/>
      <c r="DE178" s="48"/>
      <c r="DF178" s="48"/>
      <c r="DG178" s="48"/>
      <c r="DH178" s="48"/>
      <c r="DI178" s="48"/>
      <c r="DJ178" s="48"/>
      <c r="DK178" s="48"/>
      <c r="DL178" s="48"/>
      <c r="DM178" s="48"/>
      <c r="DN178" s="48"/>
      <c r="DO178" s="48"/>
      <c r="DP178" s="48"/>
      <c r="DQ178" s="48"/>
      <c r="DR178" s="48"/>
      <c r="DS178" s="48"/>
      <c r="DT178" s="48"/>
      <c r="DU178" s="48"/>
      <c r="DV178" s="48"/>
      <c r="DW178" s="48"/>
      <c r="DX178" s="48"/>
      <c r="DY178" s="48"/>
      <c r="DZ178" s="48"/>
      <c r="EA178" s="48"/>
      <c r="EB178" s="48"/>
      <c r="EC178" s="48"/>
      <c r="ED178" s="48"/>
      <c r="EE178" s="48"/>
      <c r="EF178" s="48"/>
      <c r="EG178" s="48"/>
      <c r="EH178" s="48"/>
      <c r="EI178" s="48"/>
      <c r="EJ178" s="48"/>
      <c r="EK178" s="48"/>
      <c r="EL178" s="48"/>
      <c r="EM178" s="48"/>
      <c r="EN178" s="48"/>
      <c r="EO178" s="48"/>
      <c r="EP178" s="48"/>
      <c r="EQ178" s="48"/>
      <c r="ER178" s="48"/>
      <c r="ES178" s="48"/>
      <c r="ET178" s="48"/>
      <c r="EU178" s="48"/>
      <c r="EV178" s="48"/>
      <c r="EW178" s="48"/>
      <c r="EX178" s="48"/>
      <c r="EY178" s="48"/>
      <c r="EZ178" s="48"/>
      <c r="FA178" s="48"/>
      <c r="FB178" s="48"/>
      <c r="FC178" s="48"/>
      <c r="FD178" s="48"/>
      <c r="FE178" s="48"/>
      <c r="FF178" s="48"/>
      <c r="FG178" s="48"/>
      <c r="FH178" s="48"/>
      <c r="FI178" s="48"/>
      <c r="FJ178" s="48"/>
      <c r="FK178" s="48"/>
      <c r="FL178" s="48"/>
      <c r="FM178" s="48"/>
      <c r="FN178" s="48"/>
      <c r="FO178" s="48"/>
      <c r="FP178" s="48"/>
      <c r="FQ178" s="48"/>
      <c r="FR178" s="48"/>
      <c r="FS178" s="48"/>
      <c r="FT178" s="48"/>
      <c r="FU178" s="48"/>
      <c r="FV178" s="48"/>
      <c r="FW178" s="48"/>
      <c r="FX178" s="48"/>
      <c r="FY178" s="48"/>
      <c r="FZ178" s="48"/>
      <c r="GA178" s="48"/>
      <c r="GB178" s="48"/>
      <c r="GC178" s="48"/>
      <c r="GD178" s="48"/>
      <c r="GE178" s="48"/>
      <c r="GF178" s="48"/>
      <c r="GG178" s="48"/>
      <c r="GH178" s="48"/>
      <c r="GI178" s="48"/>
      <c r="GJ178" s="48"/>
      <c r="GK178" s="48"/>
      <c r="GL178" s="48"/>
      <c r="GM178" s="48"/>
      <c r="GN178" s="48"/>
      <c r="GO178" s="48"/>
      <c r="GP178" s="48"/>
      <c r="GQ178" s="48"/>
      <c r="GR178" s="48"/>
      <c r="GS178" s="48"/>
      <c r="GT178" s="48"/>
      <c r="GU178" s="48"/>
      <c r="GV178" s="48"/>
      <c r="GW178" s="48"/>
      <c r="GX178" s="48"/>
      <c r="GY178" s="48"/>
      <c r="GZ178" s="48"/>
      <c r="HA178" s="48"/>
      <c r="HB178" s="48"/>
      <c r="HC178" s="48"/>
      <c r="HD178" s="48"/>
      <c r="HE178" s="48"/>
      <c r="HF178" s="48"/>
      <c r="HG178" s="48"/>
      <c r="HH178" s="48"/>
      <c r="HI178" s="48"/>
      <c r="HJ178" s="48"/>
      <c r="HK178" s="48"/>
      <c r="HL178" s="48"/>
      <c r="HM178" s="48"/>
      <c r="HN178" s="48"/>
      <c r="HO178" s="48"/>
      <c r="HP178" s="48"/>
      <c r="HQ178" s="48"/>
      <c r="HR178" s="48"/>
      <c r="HS178" s="48"/>
      <c r="HT178" s="48"/>
      <c r="HU178" s="48"/>
      <c r="HV178" s="48"/>
      <c r="HW178" s="48"/>
      <c r="HX178" s="48"/>
      <c r="HY178" s="48"/>
      <c r="HZ178" s="48"/>
      <c r="IA178" s="48"/>
      <c r="IB178" s="48"/>
      <c r="IC178" s="48"/>
      <c r="ID178" s="48"/>
      <c r="IE178" s="48"/>
      <c r="IF178" s="48"/>
      <c r="IG178" s="48"/>
      <c r="IH178" s="48"/>
      <c r="II178" s="48"/>
      <c r="IJ178" s="48"/>
      <c r="IK178" s="48"/>
      <c r="IL178" s="48"/>
      <c r="IM178" s="48"/>
      <c r="IN178" s="48"/>
      <c r="IO178" s="48"/>
      <c r="IP178" s="48"/>
    </row>
    <row r="179" spans="1:250" s="49" customFormat="1" ht="46.8" customHeight="1" outlineLevel="1">
      <c r="A179" s="377" t="s">
        <v>1142</v>
      </c>
      <c r="B179" s="389" t="s">
        <v>375</v>
      </c>
      <c r="C179" s="195" t="s">
        <v>1</v>
      </c>
      <c r="D179" s="54">
        <v>3</v>
      </c>
      <c r="E179" s="52"/>
      <c r="F179" s="53"/>
      <c r="G179" s="84">
        <f t="shared" si="9"/>
        <v>0</v>
      </c>
      <c r="H179" s="24"/>
      <c r="I179" s="24"/>
      <c r="J179" s="213"/>
      <c r="K179" s="213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  <c r="BR179" s="48"/>
      <c r="BS179" s="48"/>
      <c r="BT179" s="48"/>
      <c r="BU179" s="48"/>
      <c r="BV179" s="48"/>
      <c r="BW179" s="48"/>
      <c r="BX179" s="48"/>
      <c r="BY179" s="48"/>
      <c r="BZ179" s="48"/>
      <c r="CA179" s="48"/>
      <c r="CB179" s="48"/>
      <c r="CC179" s="48"/>
      <c r="CD179" s="48"/>
      <c r="CE179" s="48"/>
      <c r="CF179" s="48"/>
      <c r="CG179" s="48"/>
      <c r="CH179" s="48"/>
      <c r="CI179" s="48"/>
      <c r="CJ179" s="48"/>
      <c r="CK179" s="48"/>
      <c r="CL179" s="48"/>
      <c r="CM179" s="48"/>
      <c r="CN179" s="48"/>
      <c r="CO179" s="48"/>
      <c r="CP179" s="48"/>
      <c r="CQ179" s="48"/>
      <c r="CR179" s="48"/>
      <c r="CS179" s="48"/>
      <c r="CT179" s="48"/>
      <c r="CU179" s="48"/>
      <c r="CV179" s="48"/>
      <c r="CW179" s="48"/>
      <c r="CX179" s="48"/>
      <c r="CY179" s="48"/>
      <c r="CZ179" s="48"/>
      <c r="DA179" s="48"/>
      <c r="DB179" s="48"/>
      <c r="DC179" s="48"/>
      <c r="DD179" s="48"/>
      <c r="DE179" s="48"/>
      <c r="DF179" s="48"/>
      <c r="DG179" s="48"/>
      <c r="DH179" s="48"/>
      <c r="DI179" s="48"/>
      <c r="DJ179" s="48"/>
      <c r="DK179" s="48"/>
      <c r="DL179" s="48"/>
      <c r="DM179" s="48"/>
      <c r="DN179" s="48"/>
      <c r="DO179" s="48"/>
      <c r="DP179" s="48"/>
      <c r="DQ179" s="48"/>
      <c r="DR179" s="48"/>
      <c r="DS179" s="48"/>
      <c r="DT179" s="48"/>
      <c r="DU179" s="48"/>
      <c r="DV179" s="48"/>
      <c r="DW179" s="48"/>
      <c r="DX179" s="48"/>
      <c r="DY179" s="48"/>
      <c r="DZ179" s="48"/>
      <c r="EA179" s="48"/>
      <c r="EB179" s="48"/>
      <c r="EC179" s="48"/>
      <c r="ED179" s="48"/>
      <c r="EE179" s="48"/>
      <c r="EF179" s="48"/>
      <c r="EG179" s="48"/>
      <c r="EH179" s="48"/>
      <c r="EI179" s="48"/>
      <c r="EJ179" s="48"/>
      <c r="EK179" s="48"/>
      <c r="EL179" s="48"/>
      <c r="EM179" s="48"/>
      <c r="EN179" s="48"/>
      <c r="EO179" s="48"/>
      <c r="EP179" s="48"/>
      <c r="EQ179" s="48"/>
      <c r="ER179" s="48"/>
      <c r="ES179" s="48"/>
      <c r="ET179" s="48"/>
      <c r="EU179" s="48"/>
      <c r="EV179" s="48"/>
      <c r="EW179" s="48"/>
      <c r="EX179" s="48"/>
      <c r="EY179" s="48"/>
      <c r="EZ179" s="48"/>
      <c r="FA179" s="48"/>
      <c r="FB179" s="48"/>
      <c r="FC179" s="48"/>
      <c r="FD179" s="48"/>
      <c r="FE179" s="48"/>
      <c r="FF179" s="48"/>
      <c r="FG179" s="48"/>
      <c r="FH179" s="48"/>
      <c r="FI179" s="48"/>
      <c r="FJ179" s="48"/>
      <c r="FK179" s="48"/>
      <c r="FL179" s="48"/>
      <c r="FM179" s="48"/>
      <c r="FN179" s="48"/>
      <c r="FO179" s="48"/>
      <c r="FP179" s="48"/>
      <c r="FQ179" s="48"/>
      <c r="FR179" s="48"/>
      <c r="FS179" s="48"/>
      <c r="FT179" s="48"/>
      <c r="FU179" s="48"/>
      <c r="FV179" s="48"/>
      <c r="FW179" s="48"/>
      <c r="FX179" s="48"/>
      <c r="FY179" s="48"/>
      <c r="FZ179" s="48"/>
      <c r="GA179" s="48"/>
      <c r="GB179" s="48"/>
      <c r="GC179" s="48"/>
      <c r="GD179" s="48"/>
      <c r="GE179" s="48"/>
      <c r="GF179" s="48"/>
      <c r="GG179" s="48"/>
      <c r="GH179" s="48"/>
      <c r="GI179" s="48"/>
      <c r="GJ179" s="48"/>
      <c r="GK179" s="48"/>
      <c r="GL179" s="48"/>
      <c r="GM179" s="48"/>
      <c r="GN179" s="48"/>
      <c r="GO179" s="48"/>
      <c r="GP179" s="48"/>
      <c r="GQ179" s="48"/>
      <c r="GR179" s="48"/>
      <c r="GS179" s="48"/>
      <c r="GT179" s="48"/>
      <c r="GU179" s="48"/>
      <c r="GV179" s="48"/>
      <c r="GW179" s="48"/>
      <c r="GX179" s="48"/>
      <c r="GY179" s="48"/>
      <c r="GZ179" s="48"/>
      <c r="HA179" s="48"/>
      <c r="HB179" s="48"/>
      <c r="HC179" s="48"/>
      <c r="HD179" s="48"/>
      <c r="HE179" s="48"/>
      <c r="HF179" s="48"/>
      <c r="HG179" s="48"/>
      <c r="HH179" s="48"/>
      <c r="HI179" s="48"/>
      <c r="HJ179" s="48"/>
      <c r="HK179" s="48"/>
      <c r="HL179" s="48"/>
      <c r="HM179" s="48"/>
      <c r="HN179" s="48"/>
      <c r="HO179" s="48"/>
      <c r="HP179" s="48"/>
      <c r="HQ179" s="48"/>
      <c r="HR179" s="48"/>
      <c r="HS179" s="48"/>
      <c r="HT179" s="48"/>
      <c r="HU179" s="48"/>
      <c r="HV179" s="48"/>
      <c r="HW179" s="48"/>
      <c r="HX179" s="48"/>
      <c r="HY179" s="48"/>
      <c r="HZ179" s="48"/>
      <c r="IA179" s="48"/>
      <c r="IB179" s="48"/>
      <c r="IC179" s="48"/>
      <c r="ID179" s="48"/>
      <c r="IE179" s="48"/>
      <c r="IF179" s="48"/>
      <c r="IG179" s="48"/>
      <c r="IH179" s="48"/>
      <c r="II179" s="48"/>
      <c r="IJ179" s="48"/>
      <c r="IK179" s="48"/>
      <c r="IL179" s="48"/>
      <c r="IM179" s="48"/>
      <c r="IN179" s="48"/>
      <c r="IO179" s="48"/>
      <c r="IP179" s="48"/>
    </row>
    <row r="180" spans="1:250" s="49" customFormat="1" ht="25.2" customHeight="1" outlineLevel="1">
      <c r="A180" s="377" t="s">
        <v>1143</v>
      </c>
      <c r="B180" s="389" t="s">
        <v>180</v>
      </c>
      <c r="C180" s="195" t="s">
        <v>1</v>
      </c>
      <c r="D180" s="54">
        <v>77</v>
      </c>
      <c r="E180" s="52"/>
      <c r="F180" s="53"/>
      <c r="G180" s="84">
        <f t="shared" si="9"/>
        <v>0</v>
      </c>
      <c r="H180" s="24"/>
      <c r="I180" s="24"/>
      <c r="J180" s="213"/>
      <c r="K180" s="213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8"/>
      <c r="BS180" s="48"/>
      <c r="BT180" s="48"/>
      <c r="BU180" s="48"/>
      <c r="BV180" s="48"/>
      <c r="BW180" s="48"/>
      <c r="BX180" s="48"/>
      <c r="BY180" s="48"/>
      <c r="BZ180" s="48"/>
      <c r="CA180" s="48"/>
      <c r="CB180" s="48"/>
      <c r="CC180" s="48"/>
      <c r="CD180" s="48"/>
      <c r="CE180" s="48"/>
      <c r="CF180" s="48"/>
      <c r="CG180" s="48"/>
      <c r="CH180" s="48"/>
      <c r="CI180" s="48"/>
      <c r="CJ180" s="48"/>
      <c r="CK180" s="48"/>
      <c r="CL180" s="48"/>
      <c r="CM180" s="48"/>
      <c r="CN180" s="48"/>
      <c r="CO180" s="48"/>
      <c r="CP180" s="48"/>
      <c r="CQ180" s="48"/>
      <c r="CR180" s="48"/>
      <c r="CS180" s="48"/>
      <c r="CT180" s="48"/>
      <c r="CU180" s="48"/>
      <c r="CV180" s="48"/>
      <c r="CW180" s="48"/>
      <c r="CX180" s="48"/>
      <c r="CY180" s="48"/>
      <c r="CZ180" s="48"/>
      <c r="DA180" s="48"/>
      <c r="DB180" s="48"/>
      <c r="DC180" s="48"/>
      <c r="DD180" s="48"/>
      <c r="DE180" s="48"/>
      <c r="DF180" s="48"/>
      <c r="DG180" s="48"/>
      <c r="DH180" s="48"/>
      <c r="DI180" s="48"/>
      <c r="DJ180" s="48"/>
      <c r="DK180" s="48"/>
      <c r="DL180" s="48"/>
      <c r="DM180" s="48"/>
      <c r="DN180" s="48"/>
      <c r="DO180" s="48"/>
      <c r="DP180" s="48"/>
      <c r="DQ180" s="48"/>
      <c r="DR180" s="48"/>
      <c r="DS180" s="48"/>
      <c r="DT180" s="48"/>
      <c r="DU180" s="48"/>
      <c r="DV180" s="48"/>
      <c r="DW180" s="48"/>
      <c r="DX180" s="48"/>
      <c r="DY180" s="48"/>
      <c r="DZ180" s="48"/>
      <c r="EA180" s="48"/>
      <c r="EB180" s="48"/>
      <c r="EC180" s="48"/>
      <c r="ED180" s="48"/>
      <c r="EE180" s="48"/>
      <c r="EF180" s="48"/>
      <c r="EG180" s="48"/>
      <c r="EH180" s="48"/>
      <c r="EI180" s="48"/>
      <c r="EJ180" s="48"/>
      <c r="EK180" s="48"/>
      <c r="EL180" s="48"/>
      <c r="EM180" s="48"/>
      <c r="EN180" s="48"/>
      <c r="EO180" s="48"/>
      <c r="EP180" s="48"/>
      <c r="EQ180" s="48"/>
      <c r="ER180" s="48"/>
      <c r="ES180" s="48"/>
      <c r="ET180" s="48"/>
      <c r="EU180" s="48"/>
      <c r="EV180" s="48"/>
      <c r="EW180" s="48"/>
      <c r="EX180" s="48"/>
      <c r="EY180" s="48"/>
      <c r="EZ180" s="48"/>
      <c r="FA180" s="48"/>
      <c r="FB180" s="48"/>
      <c r="FC180" s="48"/>
      <c r="FD180" s="48"/>
      <c r="FE180" s="48"/>
      <c r="FF180" s="48"/>
      <c r="FG180" s="48"/>
      <c r="FH180" s="48"/>
      <c r="FI180" s="48"/>
      <c r="FJ180" s="48"/>
      <c r="FK180" s="48"/>
      <c r="FL180" s="48"/>
      <c r="FM180" s="48"/>
      <c r="FN180" s="48"/>
      <c r="FO180" s="48"/>
      <c r="FP180" s="48"/>
      <c r="FQ180" s="48"/>
      <c r="FR180" s="48"/>
      <c r="FS180" s="48"/>
      <c r="FT180" s="48"/>
      <c r="FU180" s="48"/>
      <c r="FV180" s="48"/>
      <c r="FW180" s="48"/>
      <c r="FX180" s="48"/>
      <c r="FY180" s="48"/>
      <c r="FZ180" s="48"/>
      <c r="GA180" s="48"/>
      <c r="GB180" s="48"/>
      <c r="GC180" s="48"/>
      <c r="GD180" s="48"/>
      <c r="GE180" s="48"/>
      <c r="GF180" s="48"/>
      <c r="GG180" s="48"/>
      <c r="GH180" s="48"/>
      <c r="GI180" s="48"/>
      <c r="GJ180" s="48"/>
      <c r="GK180" s="48"/>
      <c r="GL180" s="48"/>
      <c r="GM180" s="48"/>
      <c r="GN180" s="48"/>
      <c r="GO180" s="48"/>
      <c r="GP180" s="48"/>
      <c r="GQ180" s="48"/>
      <c r="GR180" s="48"/>
      <c r="GS180" s="48"/>
      <c r="GT180" s="48"/>
      <c r="GU180" s="48"/>
      <c r="GV180" s="48"/>
      <c r="GW180" s="48"/>
      <c r="GX180" s="48"/>
      <c r="GY180" s="48"/>
      <c r="GZ180" s="48"/>
      <c r="HA180" s="48"/>
      <c r="HB180" s="48"/>
      <c r="HC180" s="48"/>
      <c r="HD180" s="48"/>
      <c r="HE180" s="48"/>
      <c r="HF180" s="48"/>
      <c r="HG180" s="48"/>
      <c r="HH180" s="48"/>
      <c r="HI180" s="48"/>
      <c r="HJ180" s="48"/>
      <c r="HK180" s="48"/>
      <c r="HL180" s="48"/>
      <c r="HM180" s="48"/>
      <c r="HN180" s="48"/>
      <c r="HO180" s="48"/>
      <c r="HP180" s="48"/>
      <c r="HQ180" s="48"/>
      <c r="HR180" s="48"/>
      <c r="HS180" s="48"/>
      <c r="HT180" s="48"/>
      <c r="HU180" s="48"/>
      <c r="HV180" s="48"/>
      <c r="HW180" s="48"/>
      <c r="HX180" s="48"/>
      <c r="HY180" s="48"/>
      <c r="HZ180" s="48"/>
      <c r="IA180" s="48"/>
      <c r="IB180" s="48"/>
      <c r="IC180" s="48"/>
      <c r="ID180" s="48"/>
      <c r="IE180" s="48"/>
      <c r="IF180" s="48"/>
      <c r="IG180" s="48"/>
      <c r="IH180" s="48"/>
      <c r="II180" s="48"/>
      <c r="IJ180" s="48"/>
      <c r="IK180" s="48"/>
      <c r="IL180" s="48"/>
      <c r="IM180" s="48"/>
      <c r="IN180" s="48"/>
      <c r="IO180" s="48"/>
      <c r="IP180" s="48"/>
    </row>
    <row r="181" spans="1:250" s="49" customFormat="1" ht="25.2" customHeight="1" outlineLevel="1">
      <c r="A181" s="377" t="s">
        <v>1144</v>
      </c>
      <c r="B181" s="389" t="s">
        <v>181</v>
      </c>
      <c r="C181" s="195" t="s">
        <v>1</v>
      </c>
      <c r="D181" s="54">
        <v>23</v>
      </c>
      <c r="E181" s="52"/>
      <c r="F181" s="53"/>
      <c r="G181" s="84">
        <f t="shared" si="9"/>
        <v>0</v>
      </c>
      <c r="H181" s="24"/>
      <c r="I181" s="24"/>
      <c r="J181" s="213"/>
      <c r="K181" s="213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  <c r="BR181" s="48"/>
      <c r="BS181" s="48"/>
      <c r="BT181" s="48"/>
      <c r="BU181" s="48"/>
      <c r="BV181" s="48"/>
      <c r="BW181" s="48"/>
      <c r="BX181" s="48"/>
      <c r="BY181" s="48"/>
      <c r="BZ181" s="48"/>
      <c r="CA181" s="48"/>
      <c r="CB181" s="48"/>
      <c r="CC181" s="48"/>
      <c r="CD181" s="48"/>
      <c r="CE181" s="48"/>
      <c r="CF181" s="48"/>
      <c r="CG181" s="48"/>
      <c r="CH181" s="48"/>
      <c r="CI181" s="48"/>
      <c r="CJ181" s="48"/>
      <c r="CK181" s="48"/>
      <c r="CL181" s="48"/>
      <c r="CM181" s="48"/>
      <c r="CN181" s="48"/>
      <c r="CO181" s="48"/>
      <c r="CP181" s="48"/>
      <c r="CQ181" s="48"/>
      <c r="CR181" s="48"/>
      <c r="CS181" s="48"/>
      <c r="CT181" s="48"/>
      <c r="CU181" s="48"/>
      <c r="CV181" s="48"/>
      <c r="CW181" s="48"/>
      <c r="CX181" s="48"/>
      <c r="CY181" s="48"/>
      <c r="CZ181" s="48"/>
      <c r="DA181" s="48"/>
      <c r="DB181" s="48"/>
      <c r="DC181" s="48"/>
      <c r="DD181" s="48"/>
      <c r="DE181" s="48"/>
      <c r="DF181" s="48"/>
      <c r="DG181" s="48"/>
      <c r="DH181" s="48"/>
      <c r="DI181" s="48"/>
      <c r="DJ181" s="48"/>
      <c r="DK181" s="48"/>
      <c r="DL181" s="48"/>
      <c r="DM181" s="48"/>
      <c r="DN181" s="48"/>
      <c r="DO181" s="48"/>
      <c r="DP181" s="48"/>
      <c r="DQ181" s="48"/>
      <c r="DR181" s="48"/>
      <c r="DS181" s="48"/>
      <c r="DT181" s="48"/>
      <c r="DU181" s="48"/>
      <c r="DV181" s="48"/>
      <c r="DW181" s="48"/>
      <c r="DX181" s="48"/>
      <c r="DY181" s="48"/>
      <c r="DZ181" s="48"/>
      <c r="EA181" s="48"/>
      <c r="EB181" s="48"/>
      <c r="EC181" s="48"/>
      <c r="ED181" s="48"/>
      <c r="EE181" s="48"/>
      <c r="EF181" s="48"/>
      <c r="EG181" s="48"/>
      <c r="EH181" s="48"/>
      <c r="EI181" s="48"/>
      <c r="EJ181" s="48"/>
      <c r="EK181" s="48"/>
      <c r="EL181" s="48"/>
      <c r="EM181" s="48"/>
      <c r="EN181" s="48"/>
      <c r="EO181" s="48"/>
      <c r="EP181" s="48"/>
      <c r="EQ181" s="48"/>
      <c r="ER181" s="48"/>
      <c r="ES181" s="48"/>
      <c r="ET181" s="48"/>
      <c r="EU181" s="48"/>
      <c r="EV181" s="48"/>
      <c r="EW181" s="48"/>
      <c r="EX181" s="48"/>
      <c r="EY181" s="48"/>
      <c r="EZ181" s="48"/>
      <c r="FA181" s="48"/>
      <c r="FB181" s="48"/>
      <c r="FC181" s="48"/>
      <c r="FD181" s="48"/>
      <c r="FE181" s="48"/>
      <c r="FF181" s="48"/>
      <c r="FG181" s="48"/>
      <c r="FH181" s="48"/>
      <c r="FI181" s="48"/>
      <c r="FJ181" s="48"/>
      <c r="FK181" s="48"/>
      <c r="FL181" s="48"/>
      <c r="FM181" s="48"/>
      <c r="FN181" s="48"/>
      <c r="FO181" s="48"/>
      <c r="FP181" s="48"/>
      <c r="FQ181" s="48"/>
      <c r="FR181" s="48"/>
      <c r="FS181" s="48"/>
      <c r="FT181" s="48"/>
      <c r="FU181" s="48"/>
      <c r="FV181" s="48"/>
      <c r="FW181" s="48"/>
      <c r="FX181" s="48"/>
      <c r="FY181" s="48"/>
      <c r="FZ181" s="48"/>
      <c r="GA181" s="48"/>
      <c r="GB181" s="48"/>
      <c r="GC181" s="48"/>
      <c r="GD181" s="48"/>
      <c r="GE181" s="48"/>
      <c r="GF181" s="48"/>
      <c r="GG181" s="48"/>
      <c r="GH181" s="48"/>
      <c r="GI181" s="48"/>
      <c r="GJ181" s="48"/>
      <c r="GK181" s="48"/>
      <c r="GL181" s="48"/>
      <c r="GM181" s="48"/>
      <c r="GN181" s="48"/>
      <c r="GO181" s="48"/>
      <c r="GP181" s="48"/>
      <c r="GQ181" s="48"/>
      <c r="GR181" s="48"/>
      <c r="GS181" s="48"/>
      <c r="GT181" s="48"/>
      <c r="GU181" s="48"/>
      <c r="GV181" s="48"/>
      <c r="GW181" s="48"/>
      <c r="GX181" s="48"/>
      <c r="GY181" s="48"/>
      <c r="GZ181" s="48"/>
      <c r="HA181" s="48"/>
      <c r="HB181" s="48"/>
      <c r="HC181" s="48"/>
      <c r="HD181" s="48"/>
      <c r="HE181" s="48"/>
      <c r="HF181" s="48"/>
      <c r="HG181" s="48"/>
      <c r="HH181" s="48"/>
      <c r="HI181" s="48"/>
      <c r="HJ181" s="48"/>
      <c r="HK181" s="48"/>
      <c r="HL181" s="48"/>
      <c r="HM181" s="48"/>
      <c r="HN181" s="48"/>
      <c r="HO181" s="48"/>
      <c r="HP181" s="48"/>
      <c r="HQ181" s="48"/>
      <c r="HR181" s="48"/>
      <c r="HS181" s="48"/>
      <c r="HT181" s="48"/>
      <c r="HU181" s="48"/>
      <c r="HV181" s="48"/>
      <c r="HW181" s="48"/>
      <c r="HX181" s="48"/>
      <c r="HY181" s="48"/>
      <c r="HZ181" s="48"/>
      <c r="IA181" s="48"/>
      <c r="IB181" s="48"/>
      <c r="IC181" s="48"/>
      <c r="ID181" s="48"/>
      <c r="IE181" s="48"/>
      <c r="IF181" s="48"/>
      <c r="IG181" s="48"/>
      <c r="IH181" s="48"/>
      <c r="II181" s="48"/>
      <c r="IJ181" s="48"/>
      <c r="IK181" s="48"/>
      <c r="IL181" s="48"/>
      <c r="IM181" s="48"/>
      <c r="IN181" s="48"/>
      <c r="IO181" s="48"/>
      <c r="IP181" s="48"/>
    </row>
    <row r="182" spans="1:250" s="49" customFormat="1" ht="25.2" customHeight="1" outlineLevel="1">
      <c r="A182" s="377" t="s">
        <v>1145</v>
      </c>
      <c r="B182" s="389" t="s">
        <v>182</v>
      </c>
      <c r="C182" s="195" t="s">
        <v>1</v>
      </c>
      <c r="D182" s="54">
        <v>10219</v>
      </c>
      <c r="E182" s="54"/>
      <c r="F182" s="248"/>
      <c r="G182" s="84">
        <f t="shared" si="9"/>
        <v>0</v>
      </c>
      <c r="H182" s="24"/>
      <c r="I182" s="24"/>
      <c r="J182" s="213"/>
      <c r="K182" s="213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/>
      <c r="BR182" s="48"/>
      <c r="BS182" s="48"/>
      <c r="BT182" s="48"/>
      <c r="BU182" s="48"/>
      <c r="BV182" s="48"/>
      <c r="BW182" s="48"/>
      <c r="BX182" s="48"/>
      <c r="BY182" s="48"/>
      <c r="BZ182" s="48"/>
      <c r="CA182" s="48"/>
      <c r="CB182" s="48"/>
      <c r="CC182" s="48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8"/>
      <c r="CO182" s="48"/>
      <c r="CP182" s="48"/>
      <c r="CQ182" s="48"/>
      <c r="CR182" s="48"/>
      <c r="CS182" s="48"/>
      <c r="CT182" s="48"/>
      <c r="CU182" s="48"/>
      <c r="CV182" s="48"/>
      <c r="CW182" s="48"/>
      <c r="CX182" s="48"/>
      <c r="CY182" s="48"/>
      <c r="CZ182" s="48"/>
      <c r="DA182" s="48"/>
      <c r="DB182" s="48"/>
      <c r="DC182" s="48"/>
      <c r="DD182" s="48"/>
      <c r="DE182" s="48"/>
      <c r="DF182" s="48"/>
      <c r="DG182" s="48"/>
      <c r="DH182" s="48"/>
      <c r="DI182" s="48"/>
      <c r="DJ182" s="48"/>
      <c r="DK182" s="48"/>
      <c r="DL182" s="48"/>
      <c r="DM182" s="48"/>
      <c r="DN182" s="48"/>
      <c r="DO182" s="48"/>
      <c r="DP182" s="48"/>
      <c r="DQ182" s="48"/>
      <c r="DR182" s="48"/>
      <c r="DS182" s="48"/>
      <c r="DT182" s="48"/>
      <c r="DU182" s="48"/>
      <c r="DV182" s="48"/>
      <c r="DW182" s="48"/>
      <c r="DX182" s="48"/>
      <c r="DY182" s="48"/>
      <c r="DZ182" s="48"/>
      <c r="EA182" s="48"/>
      <c r="EB182" s="48"/>
      <c r="EC182" s="48"/>
      <c r="ED182" s="48"/>
      <c r="EE182" s="48"/>
      <c r="EF182" s="48"/>
      <c r="EG182" s="48"/>
      <c r="EH182" s="48"/>
      <c r="EI182" s="48"/>
      <c r="EJ182" s="48"/>
      <c r="EK182" s="48"/>
      <c r="EL182" s="48"/>
      <c r="EM182" s="48"/>
      <c r="EN182" s="48"/>
      <c r="EO182" s="48"/>
      <c r="EP182" s="48"/>
      <c r="EQ182" s="48"/>
      <c r="ER182" s="48"/>
      <c r="ES182" s="48"/>
      <c r="ET182" s="48"/>
      <c r="EU182" s="48"/>
      <c r="EV182" s="48"/>
      <c r="EW182" s="48"/>
      <c r="EX182" s="48"/>
      <c r="EY182" s="48"/>
      <c r="EZ182" s="48"/>
      <c r="FA182" s="48"/>
      <c r="FB182" s="48"/>
      <c r="FC182" s="48"/>
      <c r="FD182" s="48"/>
      <c r="FE182" s="48"/>
      <c r="FF182" s="48"/>
      <c r="FG182" s="48"/>
      <c r="FH182" s="48"/>
      <c r="FI182" s="48"/>
      <c r="FJ182" s="48"/>
      <c r="FK182" s="48"/>
      <c r="FL182" s="48"/>
      <c r="FM182" s="48"/>
      <c r="FN182" s="48"/>
      <c r="FO182" s="48"/>
      <c r="FP182" s="48"/>
      <c r="FQ182" s="48"/>
      <c r="FR182" s="48"/>
      <c r="FS182" s="48"/>
      <c r="FT182" s="48"/>
      <c r="FU182" s="48"/>
      <c r="FV182" s="48"/>
      <c r="FW182" s="48"/>
      <c r="FX182" s="48"/>
      <c r="FY182" s="48"/>
      <c r="FZ182" s="48"/>
      <c r="GA182" s="48"/>
      <c r="GB182" s="48"/>
      <c r="GC182" s="48"/>
      <c r="GD182" s="48"/>
      <c r="GE182" s="48"/>
      <c r="GF182" s="48"/>
      <c r="GG182" s="48"/>
      <c r="GH182" s="48"/>
      <c r="GI182" s="48"/>
      <c r="GJ182" s="48"/>
      <c r="GK182" s="48"/>
      <c r="GL182" s="48"/>
      <c r="GM182" s="48"/>
      <c r="GN182" s="48"/>
      <c r="GO182" s="48"/>
      <c r="GP182" s="48"/>
      <c r="GQ182" s="48"/>
      <c r="GR182" s="48"/>
      <c r="GS182" s="48"/>
      <c r="GT182" s="48"/>
      <c r="GU182" s="48"/>
      <c r="GV182" s="48"/>
      <c r="GW182" s="48"/>
      <c r="GX182" s="48"/>
      <c r="GY182" s="48"/>
      <c r="GZ182" s="48"/>
      <c r="HA182" s="48"/>
      <c r="HB182" s="48"/>
      <c r="HC182" s="48"/>
      <c r="HD182" s="48"/>
      <c r="HE182" s="48"/>
      <c r="HF182" s="48"/>
      <c r="HG182" s="48"/>
      <c r="HH182" s="48"/>
      <c r="HI182" s="48"/>
      <c r="HJ182" s="48"/>
      <c r="HK182" s="48"/>
      <c r="HL182" s="48"/>
      <c r="HM182" s="48"/>
      <c r="HN182" s="48"/>
      <c r="HO182" s="48"/>
      <c r="HP182" s="48"/>
      <c r="HQ182" s="48"/>
      <c r="HR182" s="48"/>
      <c r="HS182" s="48"/>
      <c r="HT182" s="48"/>
      <c r="HU182" s="48"/>
      <c r="HV182" s="48"/>
      <c r="HW182" s="48"/>
      <c r="HX182" s="48"/>
      <c r="HY182" s="48"/>
      <c r="HZ182" s="48"/>
      <c r="IA182" s="48"/>
      <c r="IB182" s="48"/>
      <c r="IC182" s="48"/>
      <c r="ID182" s="48"/>
      <c r="IE182" s="48"/>
      <c r="IF182" s="48"/>
      <c r="IG182" s="48"/>
      <c r="IH182" s="48"/>
      <c r="II182" s="48"/>
      <c r="IJ182" s="48"/>
      <c r="IK182" s="48"/>
      <c r="IL182" s="48"/>
      <c r="IM182" s="48"/>
      <c r="IN182" s="48"/>
      <c r="IO182" s="48"/>
      <c r="IP182" s="48"/>
    </row>
    <row r="183" spans="1:250" s="49" customFormat="1" ht="25.2" customHeight="1" outlineLevel="1">
      <c r="A183" s="377" t="s">
        <v>1146</v>
      </c>
      <c r="B183" s="389" t="s">
        <v>183</v>
      </c>
      <c r="C183" s="195" t="s">
        <v>1</v>
      </c>
      <c r="D183" s="54">
        <v>23</v>
      </c>
      <c r="E183" s="52"/>
      <c r="F183" s="53"/>
      <c r="G183" s="84">
        <f t="shared" si="9"/>
        <v>0</v>
      </c>
      <c r="H183" s="24"/>
      <c r="I183" s="24"/>
      <c r="J183" s="213"/>
      <c r="K183" s="213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/>
      <c r="BR183" s="48"/>
      <c r="BS183" s="48"/>
      <c r="BT183" s="48"/>
      <c r="BU183" s="48"/>
      <c r="BV183" s="48"/>
      <c r="BW183" s="48"/>
      <c r="BX183" s="48"/>
      <c r="BY183" s="48"/>
      <c r="BZ183" s="48"/>
      <c r="CA183" s="48"/>
      <c r="CB183" s="48"/>
      <c r="CC183" s="48"/>
      <c r="CD183" s="48"/>
      <c r="CE183" s="48"/>
      <c r="CF183" s="48"/>
      <c r="CG183" s="48"/>
      <c r="CH183" s="48"/>
      <c r="CI183" s="48"/>
      <c r="CJ183" s="48"/>
      <c r="CK183" s="48"/>
      <c r="CL183" s="48"/>
      <c r="CM183" s="48"/>
      <c r="CN183" s="48"/>
      <c r="CO183" s="48"/>
      <c r="CP183" s="48"/>
      <c r="CQ183" s="48"/>
      <c r="CR183" s="48"/>
      <c r="CS183" s="48"/>
      <c r="CT183" s="48"/>
      <c r="CU183" s="48"/>
      <c r="CV183" s="48"/>
      <c r="CW183" s="48"/>
      <c r="CX183" s="48"/>
      <c r="CY183" s="48"/>
      <c r="CZ183" s="48"/>
      <c r="DA183" s="48"/>
      <c r="DB183" s="48"/>
      <c r="DC183" s="48"/>
      <c r="DD183" s="48"/>
      <c r="DE183" s="48"/>
      <c r="DF183" s="48"/>
      <c r="DG183" s="48"/>
      <c r="DH183" s="48"/>
      <c r="DI183" s="48"/>
      <c r="DJ183" s="48"/>
      <c r="DK183" s="48"/>
      <c r="DL183" s="48"/>
      <c r="DM183" s="48"/>
      <c r="DN183" s="48"/>
      <c r="DO183" s="48"/>
      <c r="DP183" s="48"/>
      <c r="DQ183" s="48"/>
      <c r="DR183" s="48"/>
      <c r="DS183" s="48"/>
      <c r="DT183" s="48"/>
      <c r="DU183" s="48"/>
      <c r="DV183" s="48"/>
      <c r="DW183" s="48"/>
      <c r="DX183" s="48"/>
      <c r="DY183" s="48"/>
      <c r="DZ183" s="48"/>
      <c r="EA183" s="48"/>
      <c r="EB183" s="48"/>
      <c r="EC183" s="48"/>
      <c r="ED183" s="48"/>
      <c r="EE183" s="48"/>
      <c r="EF183" s="48"/>
      <c r="EG183" s="48"/>
      <c r="EH183" s="48"/>
      <c r="EI183" s="48"/>
      <c r="EJ183" s="48"/>
      <c r="EK183" s="48"/>
      <c r="EL183" s="48"/>
      <c r="EM183" s="48"/>
      <c r="EN183" s="48"/>
      <c r="EO183" s="48"/>
      <c r="EP183" s="48"/>
      <c r="EQ183" s="48"/>
      <c r="ER183" s="48"/>
      <c r="ES183" s="48"/>
      <c r="ET183" s="48"/>
      <c r="EU183" s="48"/>
      <c r="EV183" s="48"/>
      <c r="EW183" s="48"/>
      <c r="EX183" s="48"/>
      <c r="EY183" s="48"/>
      <c r="EZ183" s="48"/>
      <c r="FA183" s="48"/>
      <c r="FB183" s="48"/>
      <c r="FC183" s="48"/>
      <c r="FD183" s="48"/>
      <c r="FE183" s="48"/>
      <c r="FF183" s="48"/>
      <c r="FG183" s="48"/>
      <c r="FH183" s="48"/>
      <c r="FI183" s="48"/>
      <c r="FJ183" s="48"/>
      <c r="FK183" s="48"/>
      <c r="FL183" s="48"/>
      <c r="FM183" s="48"/>
      <c r="FN183" s="48"/>
      <c r="FO183" s="48"/>
      <c r="FP183" s="48"/>
      <c r="FQ183" s="48"/>
      <c r="FR183" s="48"/>
      <c r="FS183" s="48"/>
      <c r="FT183" s="48"/>
      <c r="FU183" s="48"/>
      <c r="FV183" s="48"/>
      <c r="FW183" s="48"/>
      <c r="FX183" s="48"/>
      <c r="FY183" s="48"/>
      <c r="FZ183" s="48"/>
      <c r="GA183" s="48"/>
      <c r="GB183" s="48"/>
      <c r="GC183" s="48"/>
      <c r="GD183" s="48"/>
      <c r="GE183" s="48"/>
      <c r="GF183" s="48"/>
      <c r="GG183" s="48"/>
      <c r="GH183" s="48"/>
      <c r="GI183" s="48"/>
      <c r="GJ183" s="48"/>
      <c r="GK183" s="48"/>
      <c r="GL183" s="48"/>
      <c r="GM183" s="48"/>
      <c r="GN183" s="48"/>
      <c r="GO183" s="48"/>
      <c r="GP183" s="48"/>
      <c r="GQ183" s="48"/>
      <c r="GR183" s="48"/>
      <c r="GS183" s="48"/>
      <c r="GT183" s="48"/>
      <c r="GU183" s="48"/>
      <c r="GV183" s="48"/>
      <c r="GW183" s="48"/>
      <c r="GX183" s="48"/>
      <c r="GY183" s="48"/>
      <c r="GZ183" s="48"/>
      <c r="HA183" s="48"/>
      <c r="HB183" s="48"/>
      <c r="HC183" s="48"/>
      <c r="HD183" s="48"/>
      <c r="HE183" s="48"/>
      <c r="HF183" s="48"/>
      <c r="HG183" s="48"/>
      <c r="HH183" s="48"/>
      <c r="HI183" s="48"/>
      <c r="HJ183" s="48"/>
      <c r="HK183" s="48"/>
      <c r="HL183" s="48"/>
      <c r="HM183" s="48"/>
      <c r="HN183" s="48"/>
      <c r="HO183" s="48"/>
      <c r="HP183" s="48"/>
      <c r="HQ183" s="48"/>
      <c r="HR183" s="48"/>
      <c r="HS183" s="48"/>
      <c r="HT183" s="48"/>
      <c r="HU183" s="48"/>
      <c r="HV183" s="48"/>
      <c r="HW183" s="48"/>
      <c r="HX183" s="48"/>
      <c r="HY183" s="48"/>
      <c r="HZ183" s="48"/>
      <c r="IA183" s="48"/>
      <c r="IB183" s="48"/>
      <c r="IC183" s="48"/>
      <c r="ID183" s="48"/>
      <c r="IE183" s="48"/>
      <c r="IF183" s="48"/>
      <c r="IG183" s="48"/>
      <c r="IH183" s="48"/>
      <c r="II183" s="48"/>
      <c r="IJ183" s="48"/>
      <c r="IK183" s="48"/>
      <c r="IL183" s="48"/>
      <c r="IM183" s="48"/>
      <c r="IN183" s="48"/>
      <c r="IO183" s="48"/>
      <c r="IP183" s="48"/>
    </row>
    <row r="184" spans="1:250" ht="25.2" customHeight="1" outlineLevel="1">
      <c r="A184" s="377" t="s">
        <v>1147</v>
      </c>
      <c r="B184" s="193" t="s">
        <v>103</v>
      </c>
      <c r="C184" s="69"/>
      <c r="D184" s="52"/>
      <c r="E184" s="52"/>
      <c r="F184" s="53"/>
      <c r="G184" s="84">
        <f t="shared" si="9"/>
        <v>0</v>
      </c>
      <c r="H184" s="24"/>
      <c r="I184" s="24"/>
      <c r="J184" s="210"/>
      <c r="K184" s="210"/>
    </row>
    <row r="185" spans="1:250" ht="32.700000000000003" customHeight="1">
      <c r="A185" s="380" t="s">
        <v>545</v>
      </c>
      <c r="B185" s="281" t="s">
        <v>532</v>
      </c>
      <c r="C185" s="249"/>
      <c r="D185" s="250"/>
      <c r="E185" s="250"/>
      <c r="F185" s="300"/>
      <c r="G185" s="220"/>
      <c r="H185" s="220">
        <f>SUM(G186:G197)</f>
        <v>0</v>
      </c>
      <c r="I185" s="220"/>
      <c r="J185" s="210"/>
      <c r="K185" s="210"/>
    </row>
    <row r="186" spans="1:250" s="46" customFormat="1" ht="27.45" customHeight="1" outlineLevel="1">
      <c r="A186" s="377" t="s">
        <v>1148</v>
      </c>
      <c r="B186" s="390" t="s">
        <v>424</v>
      </c>
      <c r="C186" s="194" t="s">
        <v>1</v>
      </c>
      <c r="D186" s="52">
        <v>6250</v>
      </c>
      <c r="E186" s="52"/>
      <c r="F186" s="236"/>
      <c r="G186" s="84">
        <f>E186*F186</f>
        <v>0</v>
      </c>
      <c r="H186" s="226"/>
      <c r="I186" s="226"/>
      <c r="J186" s="217"/>
      <c r="K186" s="217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45"/>
      <c r="DM186" s="45"/>
      <c r="DN186" s="45"/>
      <c r="DO186" s="45"/>
      <c r="DP186" s="45"/>
      <c r="DQ186" s="45"/>
      <c r="DR186" s="45"/>
      <c r="DS186" s="45"/>
      <c r="DT186" s="45"/>
      <c r="DU186" s="45"/>
      <c r="DV186" s="45"/>
      <c r="DW186" s="45"/>
      <c r="DX186" s="45"/>
      <c r="DY186" s="45"/>
      <c r="DZ186" s="45"/>
      <c r="EA186" s="45"/>
      <c r="EB186" s="45"/>
      <c r="EC186" s="45"/>
      <c r="ED186" s="45"/>
      <c r="EE186" s="45"/>
      <c r="EF186" s="45"/>
      <c r="EG186" s="45"/>
      <c r="EH186" s="45"/>
      <c r="EI186" s="45"/>
      <c r="EJ186" s="45"/>
      <c r="EK186" s="45"/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  <c r="EZ186" s="45"/>
      <c r="FA186" s="45"/>
      <c r="FB186" s="45"/>
      <c r="FC186" s="45"/>
      <c r="FD186" s="45"/>
      <c r="FE186" s="45"/>
      <c r="FF186" s="45"/>
      <c r="FG186" s="45"/>
      <c r="FH186" s="45"/>
      <c r="FI186" s="45"/>
      <c r="FJ186" s="45"/>
      <c r="FK186" s="45"/>
      <c r="FL186" s="45"/>
      <c r="FM186" s="45"/>
      <c r="FN186" s="45"/>
      <c r="FO186" s="45"/>
      <c r="FP186" s="45"/>
      <c r="FQ186" s="45"/>
      <c r="FR186" s="45"/>
      <c r="FS186" s="45"/>
      <c r="FT186" s="45"/>
      <c r="FU186" s="45"/>
      <c r="FV186" s="45"/>
      <c r="FW186" s="45"/>
      <c r="FX186" s="45"/>
      <c r="FY186" s="45"/>
      <c r="FZ186" s="45"/>
      <c r="GA186" s="45"/>
      <c r="GB186" s="45"/>
      <c r="GC186" s="45"/>
      <c r="GD186" s="45"/>
      <c r="GE186" s="45"/>
      <c r="GF186" s="45"/>
      <c r="GG186" s="45"/>
      <c r="GH186" s="45"/>
      <c r="GI186" s="45"/>
      <c r="GJ186" s="45"/>
      <c r="GK186" s="45"/>
      <c r="GL186" s="45"/>
      <c r="GM186" s="45"/>
      <c r="GN186" s="45"/>
      <c r="GO186" s="45"/>
      <c r="GP186" s="45"/>
      <c r="GQ186" s="45"/>
      <c r="GR186" s="45"/>
      <c r="GS186" s="45"/>
      <c r="GT186" s="45"/>
      <c r="GU186" s="45"/>
      <c r="GV186" s="45"/>
      <c r="GW186" s="45"/>
      <c r="GX186" s="45"/>
      <c r="GY186" s="45"/>
      <c r="GZ186" s="45"/>
      <c r="HA186" s="45"/>
      <c r="HB186" s="45"/>
      <c r="HC186" s="45"/>
      <c r="HD186" s="45"/>
      <c r="HE186" s="45"/>
      <c r="HF186" s="45"/>
      <c r="HG186" s="45"/>
      <c r="HH186" s="45"/>
      <c r="HI186" s="45"/>
      <c r="HJ186" s="45"/>
      <c r="HK186" s="45"/>
      <c r="HL186" s="45"/>
      <c r="HM186" s="45"/>
      <c r="HN186" s="45"/>
      <c r="HO186" s="45"/>
      <c r="HP186" s="45"/>
      <c r="HQ186" s="45"/>
      <c r="HR186" s="45"/>
      <c r="HS186" s="45"/>
      <c r="HT186" s="45"/>
      <c r="HU186" s="45"/>
      <c r="HV186" s="45"/>
      <c r="HW186" s="45"/>
      <c r="HX186" s="45"/>
      <c r="HY186" s="45"/>
      <c r="HZ186" s="45"/>
      <c r="IA186" s="45"/>
      <c r="IB186" s="45"/>
      <c r="IC186" s="45"/>
      <c r="ID186" s="45"/>
      <c r="IE186" s="45"/>
      <c r="IF186" s="45"/>
      <c r="IG186" s="45"/>
      <c r="IH186" s="45"/>
      <c r="II186" s="45"/>
      <c r="IJ186" s="45"/>
      <c r="IK186" s="45"/>
      <c r="IL186" s="45"/>
      <c r="IM186" s="45"/>
      <c r="IN186" s="45"/>
      <c r="IO186" s="45"/>
      <c r="IP186" s="45"/>
    </row>
    <row r="187" spans="1:250" s="46" customFormat="1" ht="27.45" customHeight="1" outlineLevel="1">
      <c r="A187" s="377" t="s">
        <v>1149</v>
      </c>
      <c r="B187" s="390" t="s">
        <v>376</v>
      </c>
      <c r="C187" s="194" t="s">
        <v>1</v>
      </c>
      <c r="D187" s="52">
        <v>1562</v>
      </c>
      <c r="E187" s="52"/>
      <c r="F187" s="235"/>
      <c r="G187" s="84">
        <f t="shared" ref="G187:G197" si="10">E187*F187</f>
        <v>0</v>
      </c>
      <c r="H187" s="74"/>
      <c r="I187" s="74"/>
      <c r="J187" s="217"/>
      <c r="K187" s="217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/>
      <c r="DG187" s="45"/>
      <c r="DH187" s="45"/>
      <c r="DI187" s="45"/>
      <c r="DJ187" s="45"/>
      <c r="DK187" s="45"/>
      <c r="DL187" s="45"/>
      <c r="DM187" s="45"/>
      <c r="DN187" s="45"/>
      <c r="DO187" s="45"/>
      <c r="DP187" s="45"/>
      <c r="DQ187" s="45"/>
      <c r="DR187" s="45"/>
      <c r="DS187" s="45"/>
      <c r="DT187" s="45"/>
      <c r="DU187" s="45"/>
      <c r="DV187" s="45"/>
      <c r="DW187" s="45"/>
      <c r="DX187" s="45"/>
      <c r="DY187" s="45"/>
      <c r="DZ187" s="45"/>
      <c r="EA187" s="45"/>
      <c r="EB187" s="45"/>
      <c r="EC187" s="45"/>
      <c r="ED187" s="45"/>
      <c r="EE187" s="45"/>
      <c r="EF187" s="45"/>
      <c r="EG187" s="45"/>
      <c r="EH187" s="45"/>
      <c r="EI187" s="45"/>
      <c r="EJ187" s="45"/>
      <c r="EK187" s="45"/>
      <c r="EL187" s="45"/>
      <c r="EM187" s="45"/>
      <c r="EN187" s="45"/>
      <c r="EO187" s="45"/>
      <c r="EP187" s="45"/>
      <c r="EQ187" s="45"/>
      <c r="ER187" s="45"/>
      <c r="ES187" s="45"/>
      <c r="ET187" s="45"/>
      <c r="EU187" s="45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5"/>
      <c r="FG187" s="45"/>
      <c r="FH187" s="45"/>
      <c r="FI187" s="45"/>
      <c r="FJ187" s="45"/>
      <c r="FK187" s="45"/>
      <c r="FL187" s="45"/>
      <c r="FM187" s="45"/>
      <c r="FN187" s="45"/>
      <c r="FO187" s="45"/>
      <c r="FP187" s="45"/>
      <c r="FQ187" s="45"/>
      <c r="FR187" s="45"/>
      <c r="FS187" s="45"/>
      <c r="FT187" s="45"/>
      <c r="FU187" s="45"/>
      <c r="FV187" s="45"/>
      <c r="FW187" s="45"/>
      <c r="FX187" s="45"/>
      <c r="FY187" s="45"/>
      <c r="FZ187" s="45"/>
      <c r="GA187" s="45"/>
      <c r="GB187" s="45"/>
      <c r="GC187" s="45"/>
      <c r="GD187" s="45"/>
      <c r="GE187" s="45"/>
      <c r="GF187" s="45"/>
      <c r="GG187" s="45"/>
      <c r="GH187" s="45"/>
      <c r="GI187" s="45"/>
      <c r="GJ187" s="45"/>
      <c r="GK187" s="45"/>
      <c r="GL187" s="45"/>
      <c r="GM187" s="45"/>
      <c r="GN187" s="45"/>
      <c r="GO187" s="45"/>
      <c r="GP187" s="45"/>
      <c r="GQ187" s="45"/>
      <c r="GR187" s="45"/>
      <c r="GS187" s="45"/>
      <c r="GT187" s="45"/>
      <c r="GU187" s="45"/>
      <c r="GV187" s="45"/>
      <c r="GW187" s="45"/>
      <c r="GX187" s="45"/>
      <c r="GY187" s="45"/>
      <c r="GZ187" s="45"/>
      <c r="HA187" s="45"/>
      <c r="HB187" s="45"/>
      <c r="HC187" s="45"/>
      <c r="HD187" s="45"/>
      <c r="HE187" s="45"/>
      <c r="HF187" s="45"/>
      <c r="HG187" s="45"/>
      <c r="HH187" s="45"/>
      <c r="HI187" s="45"/>
      <c r="HJ187" s="45"/>
      <c r="HK187" s="45"/>
      <c r="HL187" s="45"/>
      <c r="HM187" s="45"/>
      <c r="HN187" s="45"/>
      <c r="HO187" s="45"/>
      <c r="HP187" s="45"/>
      <c r="HQ187" s="45"/>
      <c r="HR187" s="45"/>
      <c r="HS187" s="45"/>
      <c r="HT187" s="45"/>
      <c r="HU187" s="45"/>
      <c r="HV187" s="45"/>
      <c r="HW187" s="45"/>
      <c r="HX187" s="45"/>
      <c r="HY187" s="45"/>
      <c r="HZ187" s="45"/>
      <c r="IA187" s="45"/>
      <c r="IB187" s="45"/>
      <c r="IC187" s="45"/>
      <c r="ID187" s="45"/>
      <c r="IE187" s="45"/>
      <c r="IF187" s="45"/>
      <c r="IG187" s="45"/>
      <c r="IH187" s="45"/>
      <c r="II187" s="45"/>
      <c r="IJ187" s="45"/>
      <c r="IK187" s="45"/>
      <c r="IL187" s="45"/>
      <c r="IM187" s="45"/>
      <c r="IN187" s="45"/>
      <c r="IO187" s="45"/>
      <c r="IP187" s="45"/>
    </row>
    <row r="188" spans="1:250" ht="21" customHeight="1" outlineLevel="1">
      <c r="A188" s="377" t="s">
        <v>1150</v>
      </c>
      <c r="B188" s="193" t="s">
        <v>51</v>
      </c>
      <c r="C188" s="194" t="s">
        <v>15</v>
      </c>
      <c r="D188" s="52">
        <v>678</v>
      </c>
      <c r="E188" s="52"/>
      <c r="F188" s="236"/>
      <c r="G188" s="84">
        <f t="shared" si="10"/>
        <v>0</v>
      </c>
      <c r="H188" s="126"/>
      <c r="I188" s="126"/>
      <c r="J188" s="210"/>
      <c r="K188" s="210"/>
    </row>
    <row r="189" spans="1:250" ht="21" customHeight="1" outlineLevel="1">
      <c r="A189" s="377" t="s">
        <v>1151</v>
      </c>
      <c r="B189" s="196" t="s">
        <v>52</v>
      </c>
      <c r="C189" s="85" t="s">
        <v>15</v>
      </c>
      <c r="D189" s="50">
        <v>1413</v>
      </c>
      <c r="E189" s="50"/>
      <c r="F189" s="236"/>
      <c r="G189" s="84">
        <f t="shared" si="10"/>
        <v>0</v>
      </c>
      <c r="H189" s="24"/>
      <c r="I189" s="24"/>
      <c r="J189" s="210"/>
      <c r="K189" s="210"/>
    </row>
    <row r="190" spans="1:250" ht="21" customHeight="1" outlineLevel="1">
      <c r="A190" s="377" t="s">
        <v>1152</v>
      </c>
      <c r="B190" s="196" t="s">
        <v>53</v>
      </c>
      <c r="C190" s="85" t="s">
        <v>15</v>
      </c>
      <c r="D190" s="50">
        <v>134</v>
      </c>
      <c r="E190" s="50"/>
      <c r="F190" s="236"/>
      <c r="G190" s="84">
        <f t="shared" si="10"/>
        <v>0</v>
      </c>
      <c r="H190" s="24"/>
      <c r="I190" s="24"/>
      <c r="J190" s="210"/>
      <c r="K190" s="210"/>
    </row>
    <row r="191" spans="1:250" ht="21" customHeight="1" outlineLevel="1">
      <c r="A191" s="377" t="s">
        <v>1153</v>
      </c>
      <c r="B191" s="196" t="s">
        <v>54</v>
      </c>
      <c r="C191" s="85" t="s">
        <v>20</v>
      </c>
      <c r="D191" s="50">
        <v>1</v>
      </c>
      <c r="E191" s="50"/>
      <c r="F191" s="236"/>
      <c r="G191" s="84">
        <f t="shared" si="10"/>
        <v>0</v>
      </c>
      <c r="H191" s="24"/>
      <c r="I191" s="24"/>
      <c r="J191" s="210"/>
      <c r="K191" s="210"/>
    </row>
    <row r="192" spans="1:250" ht="21" customHeight="1" outlineLevel="1">
      <c r="A192" s="377" t="s">
        <v>1154</v>
      </c>
      <c r="B192" s="196" t="s">
        <v>10</v>
      </c>
      <c r="C192" s="85" t="s">
        <v>20</v>
      </c>
      <c r="D192" s="50">
        <v>1</v>
      </c>
      <c r="E192" s="50"/>
      <c r="F192" s="236"/>
      <c r="G192" s="84">
        <f t="shared" si="10"/>
        <v>0</v>
      </c>
      <c r="H192" s="24"/>
      <c r="I192" s="24"/>
      <c r="J192" s="210"/>
      <c r="K192" s="210"/>
    </row>
    <row r="193" spans="1:250" s="9" customFormat="1" ht="21" customHeight="1" outlineLevel="1">
      <c r="A193" s="377" t="s">
        <v>1155</v>
      </c>
      <c r="B193" s="196" t="s">
        <v>124</v>
      </c>
      <c r="C193" s="85" t="s">
        <v>20</v>
      </c>
      <c r="D193" s="50">
        <v>1</v>
      </c>
      <c r="E193" s="50"/>
      <c r="F193" s="299"/>
      <c r="G193" s="84">
        <f t="shared" si="10"/>
        <v>0</v>
      </c>
      <c r="H193" s="24"/>
      <c r="I193" s="24"/>
      <c r="J193" s="212"/>
      <c r="K193" s="212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</row>
    <row r="194" spans="1:250" ht="21" customHeight="1" outlineLevel="1">
      <c r="A194" s="377" t="s">
        <v>1156</v>
      </c>
      <c r="B194" s="196" t="s">
        <v>108</v>
      </c>
      <c r="C194" s="85" t="s">
        <v>1</v>
      </c>
      <c r="D194" s="50">
        <v>80</v>
      </c>
      <c r="E194" s="50"/>
      <c r="F194" s="236"/>
      <c r="G194" s="84">
        <f t="shared" si="10"/>
        <v>0</v>
      </c>
      <c r="H194" s="24"/>
      <c r="I194" s="24"/>
      <c r="J194" s="210"/>
      <c r="K194" s="210"/>
    </row>
    <row r="195" spans="1:250" ht="25.2" customHeight="1" outlineLevel="1">
      <c r="A195" s="377" t="s">
        <v>1157</v>
      </c>
      <c r="B195" s="196" t="s">
        <v>986</v>
      </c>
      <c r="C195" s="253" t="s">
        <v>1</v>
      </c>
      <c r="D195" s="50">
        <v>153</v>
      </c>
      <c r="E195" s="50"/>
      <c r="F195" s="235"/>
      <c r="G195" s="84">
        <f t="shared" si="10"/>
        <v>0</v>
      </c>
      <c r="H195" s="24"/>
      <c r="I195" s="24"/>
      <c r="J195" s="210"/>
      <c r="K195" s="210"/>
    </row>
    <row r="196" spans="1:250" ht="25.2" customHeight="1" outlineLevel="1">
      <c r="A196" s="377" t="s">
        <v>1158</v>
      </c>
      <c r="B196" s="196" t="s">
        <v>184</v>
      </c>
      <c r="C196" s="253" t="s">
        <v>15</v>
      </c>
      <c r="D196" s="50">
        <v>52</v>
      </c>
      <c r="E196" s="50"/>
      <c r="F196" s="235"/>
      <c r="G196" s="84">
        <f t="shared" si="10"/>
        <v>0</v>
      </c>
      <c r="H196" s="24"/>
      <c r="I196" s="24"/>
      <c r="J196" s="210"/>
      <c r="K196" s="210"/>
    </row>
    <row r="197" spans="1:250" ht="25.2" customHeight="1" outlineLevel="1">
      <c r="A197" s="377" t="s">
        <v>1159</v>
      </c>
      <c r="B197" s="196" t="s">
        <v>103</v>
      </c>
      <c r="C197" s="253" t="s">
        <v>20</v>
      </c>
      <c r="D197" s="50">
        <v>1</v>
      </c>
      <c r="E197" s="50"/>
      <c r="F197" s="235"/>
      <c r="G197" s="84">
        <f t="shared" si="10"/>
        <v>0</v>
      </c>
      <c r="H197" s="24"/>
      <c r="I197" s="24"/>
      <c r="J197" s="210"/>
      <c r="K197" s="210"/>
    </row>
    <row r="198" spans="1:250" ht="32.700000000000003" customHeight="1">
      <c r="A198" s="380" t="s">
        <v>546</v>
      </c>
      <c r="B198" s="280" t="s">
        <v>533</v>
      </c>
      <c r="C198" s="249"/>
      <c r="D198" s="250"/>
      <c r="E198" s="250"/>
      <c r="F198" s="242"/>
      <c r="G198" s="220"/>
      <c r="H198" s="220">
        <f>SUM(G198:G225)</f>
        <v>0</v>
      </c>
      <c r="I198" s="220"/>
      <c r="J198" s="210"/>
      <c r="K198" s="210"/>
    </row>
    <row r="199" spans="1:250" ht="21" customHeight="1" outlineLevel="1">
      <c r="A199" s="379" t="s">
        <v>1160</v>
      </c>
      <c r="B199" s="196" t="s">
        <v>144</v>
      </c>
      <c r="C199" s="85" t="s">
        <v>19</v>
      </c>
      <c r="D199" s="50">
        <v>16</v>
      </c>
      <c r="E199" s="50"/>
      <c r="F199" s="236"/>
      <c r="G199" s="84">
        <f>E199*F199</f>
        <v>0</v>
      </c>
      <c r="H199" s="26"/>
      <c r="I199" s="26"/>
      <c r="J199" s="210"/>
      <c r="K199" s="210"/>
    </row>
    <row r="200" spans="1:250" ht="21" customHeight="1" outlineLevel="1">
      <c r="A200" s="379" t="s">
        <v>1161</v>
      </c>
      <c r="B200" s="196" t="s">
        <v>106</v>
      </c>
      <c r="C200" s="85" t="s">
        <v>19</v>
      </c>
      <c r="D200" s="50">
        <v>3</v>
      </c>
      <c r="E200" s="50"/>
      <c r="F200" s="236"/>
      <c r="G200" s="84">
        <f t="shared" ref="G200:G225" si="11">E200*F200</f>
        <v>0</v>
      </c>
      <c r="H200" s="74"/>
      <c r="I200" s="74"/>
      <c r="J200" s="210"/>
      <c r="K200" s="210"/>
    </row>
    <row r="201" spans="1:250" ht="21" customHeight="1" outlineLevel="1">
      <c r="A201" s="379" t="s">
        <v>1162</v>
      </c>
      <c r="B201" s="196" t="s">
        <v>107</v>
      </c>
      <c r="C201" s="85" t="s">
        <v>19</v>
      </c>
      <c r="D201" s="50">
        <v>3</v>
      </c>
      <c r="E201" s="50"/>
      <c r="F201" s="236"/>
      <c r="G201" s="84">
        <f t="shared" si="11"/>
        <v>0</v>
      </c>
      <c r="H201" s="74"/>
      <c r="I201" s="74"/>
      <c r="J201" s="210"/>
      <c r="K201" s="210"/>
    </row>
    <row r="202" spans="1:250" ht="21" customHeight="1" outlineLevel="1">
      <c r="A202" s="379" t="s">
        <v>1163</v>
      </c>
      <c r="B202" s="196" t="s">
        <v>145</v>
      </c>
      <c r="C202" s="85" t="s">
        <v>19</v>
      </c>
      <c r="D202" s="50">
        <v>15</v>
      </c>
      <c r="E202" s="50"/>
      <c r="F202" s="236"/>
      <c r="G202" s="84">
        <f t="shared" si="11"/>
        <v>0</v>
      </c>
      <c r="H202" s="26"/>
      <c r="I202" s="26"/>
      <c r="J202" s="210"/>
      <c r="K202" s="210"/>
    </row>
    <row r="203" spans="1:250" ht="21" customHeight="1" outlineLevel="1">
      <c r="A203" s="379" t="s">
        <v>1164</v>
      </c>
      <c r="B203" s="196" t="s">
        <v>146</v>
      </c>
      <c r="C203" s="85" t="s">
        <v>19</v>
      </c>
      <c r="D203" s="50">
        <v>7</v>
      </c>
      <c r="E203" s="50"/>
      <c r="F203" s="236"/>
      <c r="G203" s="84">
        <f t="shared" si="11"/>
        <v>0</v>
      </c>
      <c r="H203" s="26"/>
      <c r="I203" s="26"/>
      <c r="J203" s="210"/>
      <c r="K203" s="210"/>
    </row>
    <row r="204" spans="1:250" ht="21" customHeight="1" outlineLevel="1">
      <c r="A204" s="379" t="s">
        <v>1165</v>
      </c>
      <c r="B204" s="196" t="s">
        <v>147</v>
      </c>
      <c r="C204" s="85" t="s">
        <v>19</v>
      </c>
      <c r="D204" s="50">
        <v>37</v>
      </c>
      <c r="E204" s="50"/>
      <c r="F204" s="236"/>
      <c r="G204" s="84">
        <f t="shared" si="11"/>
        <v>0</v>
      </c>
      <c r="H204" s="26"/>
      <c r="I204" s="26"/>
      <c r="J204" s="210"/>
      <c r="K204" s="210"/>
    </row>
    <row r="205" spans="1:250" ht="21" customHeight="1" outlineLevel="1">
      <c r="A205" s="379" t="s">
        <v>1166</v>
      </c>
      <c r="B205" s="196" t="s">
        <v>148</v>
      </c>
      <c r="C205" s="85" t="s">
        <v>19</v>
      </c>
      <c r="D205" s="50">
        <v>11</v>
      </c>
      <c r="E205" s="50"/>
      <c r="F205" s="236"/>
      <c r="G205" s="84">
        <f t="shared" si="11"/>
        <v>0</v>
      </c>
      <c r="H205" s="26"/>
      <c r="I205" s="26"/>
      <c r="J205" s="210"/>
      <c r="K205" s="210"/>
    </row>
    <row r="206" spans="1:250" ht="21" customHeight="1" outlineLevel="1">
      <c r="A206" s="379" t="s">
        <v>1167</v>
      </c>
      <c r="B206" s="196" t="s">
        <v>149</v>
      </c>
      <c r="C206" s="85" t="s">
        <v>19</v>
      </c>
      <c r="D206" s="50">
        <v>16</v>
      </c>
      <c r="E206" s="50"/>
      <c r="F206" s="236"/>
      <c r="G206" s="84">
        <f t="shared" si="11"/>
        <v>0</v>
      </c>
      <c r="H206" s="26"/>
      <c r="I206" s="26"/>
      <c r="J206" s="210"/>
      <c r="K206" s="210"/>
    </row>
    <row r="207" spans="1:250" ht="21" customHeight="1" outlineLevel="1">
      <c r="A207" s="379" t="s">
        <v>1168</v>
      </c>
      <c r="B207" s="196" t="s">
        <v>150</v>
      </c>
      <c r="C207" s="85" t="s">
        <v>19</v>
      </c>
      <c r="D207" s="50">
        <v>4</v>
      </c>
      <c r="E207" s="50"/>
      <c r="F207" s="236"/>
      <c r="G207" s="84">
        <f t="shared" si="11"/>
        <v>0</v>
      </c>
      <c r="H207" s="74"/>
      <c r="I207" s="74"/>
      <c r="J207" s="210"/>
      <c r="K207" s="210"/>
    </row>
    <row r="208" spans="1:250" ht="21" customHeight="1" outlineLevel="1">
      <c r="A208" s="379" t="s">
        <v>1169</v>
      </c>
      <c r="B208" s="196" t="s">
        <v>151</v>
      </c>
      <c r="C208" s="85" t="s">
        <v>19</v>
      </c>
      <c r="D208" s="50">
        <v>57</v>
      </c>
      <c r="E208" s="50"/>
      <c r="F208" s="236"/>
      <c r="G208" s="84">
        <f t="shared" si="11"/>
        <v>0</v>
      </c>
      <c r="H208" s="74"/>
      <c r="I208" s="74"/>
      <c r="J208" s="210"/>
      <c r="K208" s="210"/>
    </row>
    <row r="209" spans="1:11" ht="21" customHeight="1" outlineLevel="1">
      <c r="A209" s="379" t="s">
        <v>1170</v>
      </c>
      <c r="B209" s="196" t="s">
        <v>152</v>
      </c>
      <c r="C209" s="85" t="s">
        <v>19</v>
      </c>
      <c r="D209" s="50">
        <v>1</v>
      </c>
      <c r="E209" s="50"/>
      <c r="F209" s="236"/>
      <c r="G209" s="84">
        <f t="shared" si="11"/>
        <v>0</v>
      </c>
      <c r="H209" s="74"/>
      <c r="I209" s="74"/>
      <c r="J209" s="210"/>
      <c r="K209" s="210"/>
    </row>
    <row r="210" spans="1:11" ht="20.55" customHeight="1" outlineLevel="1">
      <c r="A210" s="379" t="s">
        <v>1171</v>
      </c>
      <c r="B210" s="196" t="s">
        <v>211</v>
      </c>
      <c r="C210" s="85" t="s">
        <v>19</v>
      </c>
      <c r="D210" s="50">
        <v>1</v>
      </c>
      <c r="E210" s="50"/>
      <c r="F210" s="288"/>
      <c r="G210" s="84">
        <f t="shared" si="11"/>
        <v>0</v>
      </c>
      <c r="H210" s="180"/>
      <c r="I210" s="180"/>
      <c r="J210" s="210"/>
      <c r="K210" s="210"/>
    </row>
    <row r="211" spans="1:11" ht="21" customHeight="1" outlineLevel="1">
      <c r="A211" s="379" t="s">
        <v>1172</v>
      </c>
      <c r="B211" s="196" t="s">
        <v>212</v>
      </c>
      <c r="C211" s="85" t="s">
        <v>19</v>
      </c>
      <c r="D211" s="50">
        <v>1</v>
      </c>
      <c r="E211" s="50"/>
      <c r="F211" s="236"/>
      <c r="G211" s="84">
        <f t="shared" si="11"/>
        <v>0</v>
      </c>
      <c r="H211" s="74"/>
      <c r="I211" s="74"/>
      <c r="J211" s="210"/>
      <c r="K211" s="210"/>
    </row>
    <row r="212" spans="1:11" ht="21" customHeight="1" outlineLevel="1">
      <c r="A212" s="379" t="s">
        <v>1173</v>
      </c>
      <c r="B212" s="196" t="s">
        <v>213</v>
      </c>
      <c r="C212" s="85" t="s">
        <v>19</v>
      </c>
      <c r="D212" s="50">
        <v>5</v>
      </c>
      <c r="E212" s="50"/>
      <c r="F212" s="236"/>
      <c r="G212" s="84">
        <f t="shared" si="11"/>
        <v>0</v>
      </c>
      <c r="H212" s="74"/>
      <c r="I212" s="74"/>
      <c r="J212" s="210"/>
      <c r="K212" s="210"/>
    </row>
    <row r="213" spans="1:11" ht="21" customHeight="1" outlineLevel="1">
      <c r="A213" s="379" t="s">
        <v>1174</v>
      </c>
      <c r="B213" s="196" t="s">
        <v>214</v>
      </c>
      <c r="C213" s="85" t="s">
        <v>19</v>
      </c>
      <c r="D213" s="50">
        <v>1</v>
      </c>
      <c r="E213" s="50"/>
      <c r="F213" s="236"/>
      <c r="G213" s="84">
        <f t="shared" si="11"/>
        <v>0</v>
      </c>
      <c r="H213" s="74"/>
      <c r="I213" s="74"/>
      <c r="J213" s="210"/>
      <c r="K213" s="210"/>
    </row>
    <row r="214" spans="1:11" ht="21" customHeight="1" outlineLevel="1">
      <c r="A214" s="379" t="s">
        <v>1175</v>
      </c>
      <c r="B214" s="196" t="s">
        <v>215</v>
      </c>
      <c r="C214" s="85" t="s">
        <v>19</v>
      </c>
      <c r="D214" s="50">
        <v>4</v>
      </c>
      <c r="E214" s="50"/>
      <c r="F214" s="288"/>
      <c r="G214" s="84">
        <f t="shared" si="11"/>
        <v>0</v>
      </c>
      <c r="H214" s="74"/>
      <c r="I214" s="74"/>
      <c r="J214" s="210"/>
      <c r="K214" s="210"/>
    </row>
    <row r="215" spans="1:11" ht="21" customHeight="1" outlineLevel="1">
      <c r="A215" s="379" t="s">
        <v>1176</v>
      </c>
      <c r="B215" s="196" t="s">
        <v>216</v>
      </c>
      <c r="C215" s="85" t="s">
        <v>19</v>
      </c>
      <c r="D215" s="50">
        <v>2</v>
      </c>
      <c r="E215" s="50"/>
      <c r="F215" s="288"/>
      <c r="G215" s="84">
        <f t="shared" si="11"/>
        <v>0</v>
      </c>
      <c r="H215" s="74"/>
      <c r="I215" s="74"/>
      <c r="J215" s="210"/>
      <c r="K215" s="210"/>
    </row>
    <row r="216" spans="1:11" ht="21" customHeight="1" outlineLevel="1">
      <c r="A216" s="379" t="s">
        <v>1177</v>
      </c>
      <c r="B216" s="196" t="s">
        <v>217</v>
      </c>
      <c r="C216" s="85" t="s">
        <v>19</v>
      </c>
      <c r="D216" s="50">
        <v>1</v>
      </c>
      <c r="E216" s="50"/>
      <c r="F216" s="288"/>
      <c r="G216" s="84">
        <f t="shared" si="11"/>
        <v>0</v>
      </c>
      <c r="H216" s="74"/>
      <c r="I216" s="74"/>
      <c r="J216" s="210"/>
      <c r="K216" s="210"/>
    </row>
    <row r="217" spans="1:11" ht="21" customHeight="1" outlineLevel="1">
      <c r="A217" s="379" t="s">
        <v>1178</v>
      </c>
      <c r="B217" s="196" t="s">
        <v>218</v>
      </c>
      <c r="C217" s="85" t="s">
        <v>19</v>
      </c>
      <c r="D217" s="50">
        <v>1</v>
      </c>
      <c r="E217" s="50"/>
      <c r="F217" s="288"/>
      <c r="G217" s="84">
        <f t="shared" si="11"/>
        <v>0</v>
      </c>
      <c r="H217" s="74"/>
      <c r="I217" s="74"/>
      <c r="J217" s="210"/>
      <c r="K217" s="210"/>
    </row>
    <row r="218" spans="1:11" ht="21" customHeight="1" outlineLevel="1">
      <c r="A218" s="379" t="s">
        <v>1179</v>
      </c>
      <c r="B218" s="196" t="s">
        <v>219</v>
      </c>
      <c r="C218" s="85" t="s">
        <v>19</v>
      </c>
      <c r="D218" s="50">
        <v>1</v>
      </c>
      <c r="E218" s="50"/>
      <c r="F218" s="288"/>
      <c r="G218" s="84">
        <f t="shared" si="11"/>
        <v>0</v>
      </c>
      <c r="H218" s="74"/>
      <c r="I218" s="74"/>
      <c r="J218" s="210"/>
      <c r="K218" s="210"/>
    </row>
    <row r="219" spans="1:11" ht="21" customHeight="1" outlineLevel="1">
      <c r="A219" s="379" t="s">
        <v>1180</v>
      </c>
      <c r="B219" s="196" t="s">
        <v>220</v>
      </c>
      <c r="C219" s="85" t="s">
        <v>19</v>
      </c>
      <c r="D219" s="50">
        <v>2</v>
      </c>
      <c r="E219" s="50"/>
      <c r="F219" s="288"/>
      <c r="G219" s="84">
        <f t="shared" si="11"/>
        <v>0</v>
      </c>
      <c r="H219" s="74"/>
      <c r="I219" s="74"/>
      <c r="J219" s="210"/>
      <c r="K219" s="210"/>
    </row>
    <row r="220" spans="1:11" ht="21" customHeight="1" outlineLevel="1">
      <c r="A220" s="379" t="s">
        <v>1181</v>
      </c>
      <c r="B220" s="196" t="s">
        <v>153</v>
      </c>
      <c r="C220" s="85" t="s">
        <v>19</v>
      </c>
      <c r="D220" s="50">
        <v>2</v>
      </c>
      <c r="E220" s="50"/>
      <c r="F220" s="236"/>
      <c r="G220" s="84">
        <f t="shared" si="11"/>
        <v>0</v>
      </c>
      <c r="H220" s="74"/>
      <c r="I220" s="74"/>
      <c r="J220" s="210"/>
      <c r="K220" s="210"/>
    </row>
    <row r="221" spans="1:11" ht="21" customHeight="1" outlineLevel="1">
      <c r="A221" s="379" t="s">
        <v>1182</v>
      </c>
      <c r="B221" s="196" t="s">
        <v>18</v>
      </c>
      <c r="C221" s="85" t="s">
        <v>19</v>
      </c>
      <c r="D221" s="50">
        <v>2</v>
      </c>
      <c r="E221" s="50"/>
      <c r="F221" s="236"/>
      <c r="G221" s="84">
        <f t="shared" si="11"/>
        <v>0</v>
      </c>
      <c r="H221" s="74"/>
      <c r="I221" s="74"/>
      <c r="J221" s="210"/>
      <c r="K221" s="210"/>
    </row>
    <row r="222" spans="1:11" ht="21" customHeight="1" outlineLevel="1">
      <c r="A222" s="379" t="s">
        <v>1183</v>
      </c>
      <c r="B222" s="196" t="s">
        <v>12</v>
      </c>
      <c r="C222" s="85" t="s">
        <v>19</v>
      </c>
      <c r="D222" s="50">
        <v>2</v>
      </c>
      <c r="E222" s="50"/>
      <c r="F222" s="236"/>
      <c r="G222" s="84">
        <f t="shared" si="11"/>
        <v>0</v>
      </c>
      <c r="H222" s="41"/>
      <c r="I222" s="41"/>
      <c r="J222" s="210"/>
      <c r="K222" s="210"/>
    </row>
    <row r="223" spans="1:11" ht="21" customHeight="1" outlineLevel="1">
      <c r="A223" s="379" t="s">
        <v>1184</v>
      </c>
      <c r="B223" s="196" t="s">
        <v>13</v>
      </c>
      <c r="C223" s="85" t="s">
        <v>19</v>
      </c>
      <c r="D223" s="50">
        <v>2</v>
      </c>
      <c r="E223" s="50"/>
      <c r="F223" s="236"/>
      <c r="G223" s="84">
        <f t="shared" si="11"/>
        <v>0</v>
      </c>
      <c r="H223" s="41"/>
      <c r="I223" s="41"/>
      <c r="J223" s="210"/>
      <c r="K223" s="210"/>
    </row>
    <row r="224" spans="1:11" ht="21" customHeight="1" outlineLevel="1">
      <c r="A224" s="379" t="s">
        <v>1185</v>
      </c>
      <c r="B224" s="196" t="s">
        <v>14</v>
      </c>
      <c r="C224" s="85" t="s">
        <v>19</v>
      </c>
      <c r="D224" s="50">
        <v>2</v>
      </c>
      <c r="E224" s="50"/>
      <c r="F224" s="236"/>
      <c r="G224" s="84">
        <f t="shared" si="11"/>
        <v>0</v>
      </c>
      <c r="H224" s="74"/>
      <c r="I224" s="74"/>
      <c r="J224" s="210"/>
      <c r="K224" s="210"/>
    </row>
    <row r="225" spans="1:250" ht="21" customHeight="1" outlineLevel="1">
      <c r="A225" s="379" t="s">
        <v>1186</v>
      </c>
      <c r="B225" s="196" t="s">
        <v>103</v>
      </c>
      <c r="C225" s="85" t="s">
        <v>20</v>
      </c>
      <c r="D225" s="50">
        <v>1</v>
      </c>
      <c r="E225" s="50"/>
      <c r="F225" s="299"/>
      <c r="G225" s="84">
        <f t="shared" si="11"/>
        <v>0</v>
      </c>
      <c r="H225" s="41"/>
      <c r="I225" s="41"/>
      <c r="J225" s="210"/>
      <c r="K225" s="210"/>
    </row>
    <row r="226" spans="1:250" ht="32.700000000000003" customHeight="1">
      <c r="A226" s="381" t="s">
        <v>547</v>
      </c>
      <c r="B226" s="282" t="s">
        <v>534</v>
      </c>
      <c r="C226" s="249"/>
      <c r="D226" s="250"/>
      <c r="E226" s="250"/>
      <c r="F226" s="300"/>
      <c r="G226" s="220"/>
      <c r="H226" s="220">
        <f>SUM(G227:G228)</f>
        <v>0</v>
      </c>
      <c r="I226" s="220"/>
      <c r="J226" s="210"/>
      <c r="K226" s="210"/>
    </row>
    <row r="227" spans="1:250" ht="21" customHeight="1" outlineLevel="1">
      <c r="A227" s="379" t="s">
        <v>1187</v>
      </c>
      <c r="B227" s="196" t="s">
        <v>377</v>
      </c>
      <c r="C227" s="85" t="s">
        <v>20</v>
      </c>
      <c r="D227" s="50">
        <v>1</v>
      </c>
      <c r="E227" s="50"/>
      <c r="F227" s="159"/>
      <c r="G227" s="51">
        <f>E227*F227</f>
        <v>0</v>
      </c>
      <c r="H227" s="74"/>
      <c r="I227" s="74"/>
      <c r="J227" s="210"/>
      <c r="K227" s="210"/>
    </row>
    <row r="228" spans="1:250" ht="21" customHeight="1" outlineLevel="1">
      <c r="A228" s="379" t="s">
        <v>1188</v>
      </c>
      <c r="B228" s="196" t="s">
        <v>378</v>
      </c>
      <c r="C228" s="85" t="s">
        <v>20</v>
      </c>
      <c r="D228" s="50">
        <v>1</v>
      </c>
      <c r="E228" s="50"/>
      <c r="F228" s="159"/>
      <c r="G228" s="51">
        <f>E228*F228</f>
        <v>0</v>
      </c>
      <c r="H228" s="74"/>
      <c r="I228" s="74"/>
      <c r="J228" s="210"/>
      <c r="K228" s="210"/>
    </row>
    <row r="229" spans="1:250" s="11" customFormat="1" ht="32.700000000000003" customHeight="1">
      <c r="A229" s="380" t="s">
        <v>548</v>
      </c>
      <c r="B229" s="280" t="s">
        <v>535</v>
      </c>
      <c r="C229" s="249"/>
      <c r="D229" s="304"/>
      <c r="E229" s="250"/>
      <c r="F229" s="242"/>
      <c r="G229" s="220"/>
      <c r="H229" s="220">
        <f>H230+H329+H379+H393</f>
        <v>0</v>
      </c>
      <c r="I229" s="47"/>
      <c r="J229" s="216"/>
      <c r="K229" s="216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  <c r="IE229" s="10"/>
      <c r="IF229" s="10"/>
      <c r="IG229" s="10"/>
      <c r="IH229" s="10"/>
      <c r="II229" s="10"/>
      <c r="IJ229" s="10"/>
      <c r="IK229" s="10"/>
      <c r="IL229" s="10"/>
      <c r="IM229" s="10"/>
      <c r="IN229" s="10"/>
      <c r="IO229" s="10"/>
      <c r="IP229" s="10"/>
    </row>
    <row r="230" spans="1:250" s="42" customFormat="1" ht="21" customHeight="1" outlineLevel="1">
      <c r="A230" s="382" t="s">
        <v>1189</v>
      </c>
      <c r="B230" s="283" t="s">
        <v>321</v>
      </c>
      <c r="C230" s="285"/>
      <c r="D230" s="303"/>
      <c r="E230" s="200"/>
      <c r="F230" s="305"/>
      <c r="G230" s="201"/>
      <c r="H230" s="201">
        <f>G231+G261+H294</f>
        <v>0</v>
      </c>
      <c r="I230" s="201"/>
      <c r="J230" s="214"/>
      <c r="K230" s="214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  <c r="GR230" s="25"/>
      <c r="GS230" s="25"/>
      <c r="GT230" s="25"/>
      <c r="GU230" s="25"/>
      <c r="GV230" s="25"/>
      <c r="GW230" s="25"/>
      <c r="GX230" s="25"/>
      <c r="GY230" s="25"/>
      <c r="GZ230" s="25"/>
      <c r="HA230" s="25"/>
      <c r="HB230" s="25"/>
      <c r="HC230" s="25"/>
      <c r="HD230" s="25"/>
      <c r="HE230" s="25"/>
      <c r="HF230" s="25"/>
      <c r="HG230" s="25"/>
      <c r="HH230" s="25"/>
      <c r="HI230" s="25"/>
      <c r="HJ230" s="25"/>
      <c r="HK230" s="25"/>
      <c r="HL230" s="25"/>
      <c r="HM230" s="25"/>
      <c r="HN230" s="25"/>
      <c r="HO230" s="25"/>
      <c r="HP230" s="25"/>
      <c r="HQ230" s="25"/>
      <c r="HR230" s="25"/>
      <c r="HS230" s="25"/>
      <c r="HT230" s="25"/>
      <c r="HU230" s="25"/>
      <c r="HV230" s="25"/>
      <c r="HW230" s="25"/>
      <c r="HX230" s="25"/>
      <c r="HY230" s="25"/>
      <c r="HZ230" s="25"/>
      <c r="IA230" s="25"/>
      <c r="IB230" s="25"/>
      <c r="IC230" s="25"/>
      <c r="ID230" s="25"/>
      <c r="IE230" s="25"/>
      <c r="IF230" s="25"/>
      <c r="IG230" s="25"/>
      <c r="IH230" s="25"/>
      <c r="II230" s="25"/>
      <c r="IJ230" s="25"/>
      <c r="IK230" s="25"/>
      <c r="IL230" s="25"/>
      <c r="IM230" s="25"/>
      <c r="IN230" s="25"/>
      <c r="IO230" s="25"/>
      <c r="IP230" s="25"/>
    </row>
    <row r="231" spans="1:250" s="42" customFormat="1" ht="21" customHeight="1" outlineLevel="2">
      <c r="A231" s="383" t="s">
        <v>1190</v>
      </c>
      <c r="B231" s="284" t="s">
        <v>322</v>
      </c>
      <c r="C231" s="257"/>
      <c r="D231" s="199"/>
      <c r="E231" s="199"/>
      <c r="F231" s="258"/>
      <c r="G231" s="161">
        <f>SUM(G232:G260)</f>
        <v>0</v>
      </c>
      <c r="H231" s="227"/>
      <c r="I231" s="227"/>
      <c r="J231" s="214"/>
      <c r="K231" s="214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  <c r="GR231" s="25"/>
      <c r="GS231" s="25"/>
      <c r="GT231" s="25"/>
      <c r="GU231" s="25"/>
      <c r="GV231" s="25"/>
      <c r="GW231" s="25"/>
      <c r="GX231" s="25"/>
      <c r="GY231" s="25"/>
      <c r="GZ231" s="25"/>
      <c r="HA231" s="25"/>
      <c r="HB231" s="25"/>
      <c r="HC231" s="25"/>
      <c r="HD231" s="25"/>
      <c r="HE231" s="25"/>
      <c r="HF231" s="25"/>
      <c r="HG231" s="25"/>
      <c r="HH231" s="25"/>
      <c r="HI231" s="25"/>
      <c r="HJ231" s="25"/>
      <c r="HK231" s="25"/>
      <c r="HL231" s="25"/>
      <c r="HM231" s="25"/>
      <c r="HN231" s="25"/>
      <c r="HO231" s="25"/>
      <c r="HP231" s="25"/>
      <c r="HQ231" s="25"/>
      <c r="HR231" s="25"/>
      <c r="HS231" s="25"/>
      <c r="HT231" s="25"/>
      <c r="HU231" s="25"/>
      <c r="HV231" s="25"/>
      <c r="HW231" s="25"/>
      <c r="HX231" s="25"/>
      <c r="HY231" s="25"/>
      <c r="HZ231" s="25"/>
      <c r="IA231" s="25"/>
      <c r="IB231" s="25"/>
      <c r="IC231" s="25"/>
      <c r="ID231" s="25"/>
      <c r="IE231" s="25"/>
      <c r="IF231" s="25"/>
      <c r="IG231" s="25"/>
      <c r="IH231" s="25"/>
      <c r="II231" s="25"/>
      <c r="IJ231" s="25"/>
      <c r="IK231" s="25"/>
      <c r="IL231" s="25"/>
      <c r="IM231" s="25"/>
      <c r="IN231" s="25"/>
      <c r="IO231" s="25"/>
      <c r="IP231" s="25"/>
    </row>
    <row r="232" spans="1:250" ht="21" customHeight="1" outlineLevel="2">
      <c r="A232" s="379" t="s">
        <v>1191</v>
      </c>
      <c r="B232" s="196" t="s">
        <v>83</v>
      </c>
      <c r="C232" s="85" t="s">
        <v>1</v>
      </c>
      <c r="D232" s="125">
        <v>487</v>
      </c>
      <c r="E232" s="50"/>
      <c r="F232" s="241"/>
      <c r="G232" s="84">
        <f>E232*F232</f>
        <v>0</v>
      </c>
      <c r="H232" s="24"/>
      <c r="I232" s="24"/>
      <c r="J232" s="210"/>
      <c r="K232" s="210"/>
    </row>
    <row r="233" spans="1:250" ht="21" customHeight="1" outlineLevel="2">
      <c r="A233" s="379" t="s">
        <v>1192</v>
      </c>
      <c r="B233" s="196" t="s">
        <v>84</v>
      </c>
      <c r="C233" s="85" t="s">
        <v>1</v>
      </c>
      <c r="D233" s="125">
        <v>819</v>
      </c>
      <c r="E233" s="50"/>
      <c r="F233" s="241"/>
      <c r="G233" s="84">
        <f t="shared" ref="G233:G260" si="12">E233*F233</f>
        <v>0</v>
      </c>
      <c r="H233" s="24"/>
      <c r="I233" s="24"/>
      <c r="J233" s="210"/>
      <c r="K233" s="210"/>
    </row>
    <row r="234" spans="1:250" ht="21" customHeight="1" outlineLevel="2">
      <c r="A234" s="379" t="s">
        <v>1193</v>
      </c>
      <c r="B234" s="196" t="s">
        <v>88</v>
      </c>
      <c r="C234" s="85" t="s">
        <v>1</v>
      </c>
      <c r="D234" s="125">
        <v>40</v>
      </c>
      <c r="E234" s="50"/>
      <c r="F234" s="159"/>
      <c r="G234" s="84">
        <f t="shared" si="12"/>
        <v>0</v>
      </c>
      <c r="H234" s="74"/>
      <c r="I234" s="24"/>
      <c r="J234" s="210"/>
      <c r="K234" s="210"/>
    </row>
    <row r="235" spans="1:250" ht="21" customHeight="1" outlineLevel="2">
      <c r="A235" s="379" t="s">
        <v>1194</v>
      </c>
      <c r="B235" s="196" t="s">
        <v>110</v>
      </c>
      <c r="C235" s="85" t="s">
        <v>1</v>
      </c>
      <c r="D235" s="125">
        <v>268</v>
      </c>
      <c r="E235" s="50"/>
      <c r="F235" s="159"/>
      <c r="G235" s="84">
        <f t="shared" si="12"/>
        <v>0</v>
      </c>
      <c r="H235" s="74"/>
      <c r="I235" s="24"/>
      <c r="J235" s="210"/>
      <c r="K235" s="210"/>
    </row>
    <row r="236" spans="1:250" ht="21" customHeight="1" outlineLevel="2">
      <c r="A236" s="379" t="s">
        <v>1195</v>
      </c>
      <c r="B236" s="196" t="s">
        <v>112</v>
      </c>
      <c r="C236" s="85" t="s">
        <v>1</v>
      </c>
      <c r="D236" s="125">
        <v>18</v>
      </c>
      <c r="E236" s="50"/>
      <c r="F236" s="159"/>
      <c r="G236" s="84">
        <f t="shared" si="12"/>
        <v>0</v>
      </c>
      <c r="H236" s="74"/>
      <c r="I236" s="24"/>
      <c r="J236" s="210"/>
      <c r="K236" s="210"/>
    </row>
    <row r="237" spans="1:250" ht="21" customHeight="1" outlineLevel="2">
      <c r="A237" s="379" t="s">
        <v>1196</v>
      </c>
      <c r="B237" s="196" t="s">
        <v>109</v>
      </c>
      <c r="C237" s="85" t="s">
        <v>1</v>
      </c>
      <c r="D237" s="125">
        <v>180</v>
      </c>
      <c r="E237" s="50"/>
      <c r="F237" s="159"/>
      <c r="G237" s="84">
        <f t="shared" si="12"/>
        <v>0</v>
      </c>
      <c r="H237" s="74"/>
      <c r="I237" s="24"/>
      <c r="J237" s="210"/>
      <c r="K237" s="210"/>
    </row>
    <row r="238" spans="1:250" ht="21" customHeight="1" outlineLevel="2">
      <c r="A238" s="379" t="s">
        <v>1197</v>
      </c>
      <c r="B238" s="196" t="s">
        <v>92</v>
      </c>
      <c r="C238" s="85" t="s">
        <v>1</v>
      </c>
      <c r="D238" s="125">
        <v>13</v>
      </c>
      <c r="E238" s="50"/>
      <c r="F238" s="241"/>
      <c r="G238" s="84">
        <f t="shared" si="12"/>
        <v>0</v>
      </c>
      <c r="H238" s="74"/>
      <c r="I238" s="24"/>
      <c r="J238" s="210"/>
      <c r="K238" s="210"/>
    </row>
    <row r="239" spans="1:250" ht="21" customHeight="1" outlineLevel="2">
      <c r="A239" s="379" t="s">
        <v>1198</v>
      </c>
      <c r="B239" s="196" t="s">
        <v>95</v>
      </c>
      <c r="C239" s="85" t="s">
        <v>19</v>
      </c>
      <c r="D239" s="125">
        <v>9</v>
      </c>
      <c r="E239" s="50"/>
      <c r="F239" s="241"/>
      <c r="G239" s="84">
        <f t="shared" si="12"/>
        <v>0</v>
      </c>
      <c r="H239" s="24"/>
      <c r="I239" s="24"/>
      <c r="J239" s="210"/>
      <c r="K239" s="210"/>
    </row>
    <row r="240" spans="1:250" ht="21" customHeight="1" outlineLevel="2">
      <c r="A240" s="379" t="s">
        <v>1199</v>
      </c>
      <c r="B240" s="196" t="s">
        <v>96</v>
      </c>
      <c r="C240" s="85" t="s">
        <v>19</v>
      </c>
      <c r="D240" s="125">
        <v>7</v>
      </c>
      <c r="E240" s="50"/>
      <c r="F240" s="241"/>
      <c r="G240" s="84">
        <f t="shared" si="12"/>
        <v>0</v>
      </c>
      <c r="H240" s="24"/>
      <c r="I240" s="24"/>
      <c r="J240" s="210"/>
      <c r="K240" s="210"/>
    </row>
    <row r="241" spans="1:11" ht="21" customHeight="1" outlineLevel="2">
      <c r="A241" s="379" t="s">
        <v>1200</v>
      </c>
      <c r="B241" s="196" t="s">
        <v>97</v>
      </c>
      <c r="C241" s="85" t="s">
        <v>19</v>
      </c>
      <c r="D241" s="125">
        <v>7</v>
      </c>
      <c r="E241" s="50"/>
      <c r="F241" s="241"/>
      <c r="G241" s="84">
        <f t="shared" si="12"/>
        <v>0</v>
      </c>
      <c r="H241" s="24"/>
      <c r="I241" s="24"/>
      <c r="J241" s="210"/>
      <c r="K241" s="210"/>
    </row>
    <row r="242" spans="1:11" ht="21" customHeight="1" outlineLevel="2">
      <c r="A242" s="379" t="s">
        <v>1201</v>
      </c>
      <c r="B242" s="196" t="s">
        <v>98</v>
      </c>
      <c r="C242" s="85" t="s">
        <v>19</v>
      </c>
      <c r="D242" s="125">
        <v>8</v>
      </c>
      <c r="E242" s="50"/>
      <c r="F242" s="241"/>
      <c r="G242" s="84">
        <f t="shared" si="12"/>
        <v>0</v>
      </c>
      <c r="H242" s="24"/>
      <c r="I242" s="24"/>
      <c r="J242" s="210"/>
      <c r="K242" s="210"/>
    </row>
    <row r="243" spans="1:11" ht="21" customHeight="1" outlineLevel="2">
      <c r="A243" s="379" t="s">
        <v>1202</v>
      </c>
      <c r="B243" s="196" t="s">
        <v>99</v>
      </c>
      <c r="C243" s="85" t="s">
        <v>19</v>
      </c>
      <c r="D243" s="125">
        <v>8</v>
      </c>
      <c r="E243" s="50"/>
      <c r="F243" s="241"/>
      <c r="G243" s="84">
        <f t="shared" si="12"/>
        <v>0</v>
      </c>
      <c r="H243" s="24"/>
      <c r="I243" s="24"/>
      <c r="J243" s="210"/>
      <c r="K243" s="210"/>
    </row>
    <row r="244" spans="1:11" ht="21" customHeight="1" outlineLevel="2">
      <c r="A244" s="379" t="s">
        <v>1203</v>
      </c>
      <c r="B244" s="196" t="s">
        <v>100</v>
      </c>
      <c r="C244" s="85" t="s">
        <v>1</v>
      </c>
      <c r="D244" s="125">
        <v>4</v>
      </c>
      <c r="E244" s="50"/>
      <c r="F244" s="241"/>
      <c r="G244" s="84">
        <f t="shared" si="12"/>
        <v>0</v>
      </c>
      <c r="H244" s="24"/>
      <c r="I244" s="24"/>
      <c r="J244" s="210"/>
      <c r="K244" s="210"/>
    </row>
    <row r="245" spans="1:11" ht="21" customHeight="1" outlineLevel="2">
      <c r="A245" s="379" t="s">
        <v>1204</v>
      </c>
      <c r="B245" s="196" t="s">
        <v>11</v>
      </c>
      <c r="C245" s="85" t="s">
        <v>1</v>
      </c>
      <c r="D245" s="125">
        <v>74</v>
      </c>
      <c r="E245" s="50"/>
      <c r="F245" s="241"/>
      <c r="G245" s="84">
        <f t="shared" si="12"/>
        <v>0</v>
      </c>
      <c r="H245" s="74"/>
      <c r="I245" s="24"/>
      <c r="J245" s="210"/>
      <c r="K245" s="210"/>
    </row>
    <row r="246" spans="1:11" ht="21" customHeight="1" outlineLevel="2">
      <c r="A246" s="379" t="s">
        <v>1205</v>
      </c>
      <c r="B246" s="196" t="s">
        <v>185</v>
      </c>
      <c r="C246" s="85" t="s">
        <v>1</v>
      </c>
      <c r="D246" s="125">
        <v>55</v>
      </c>
      <c r="E246" s="50"/>
      <c r="F246" s="241"/>
      <c r="G246" s="84">
        <f t="shared" si="12"/>
        <v>0</v>
      </c>
      <c r="H246" s="74"/>
      <c r="I246" s="24"/>
      <c r="J246" s="210"/>
      <c r="K246" s="210"/>
    </row>
    <row r="247" spans="1:11" ht="21" customHeight="1" outlineLevel="2">
      <c r="A247" s="379" t="s">
        <v>1206</v>
      </c>
      <c r="B247" s="391" t="s">
        <v>406</v>
      </c>
      <c r="C247" s="85" t="s">
        <v>1</v>
      </c>
      <c r="D247" s="125">
        <v>10</v>
      </c>
      <c r="E247" s="50"/>
      <c r="F247" s="241"/>
      <c r="G247" s="84">
        <f t="shared" si="12"/>
        <v>0</v>
      </c>
      <c r="H247" s="74"/>
      <c r="I247" s="24"/>
      <c r="J247" s="210"/>
      <c r="K247" s="210"/>
    </row>
    <row r="248" spans="1:11" ht="21" customHeight="1" outlineLevel="2">
      <c r="A248" s="379" t="s">
        <v>1207</v>
      </c>
      <c r="B248" s="196" t="s">
        <v>221</v>
      </c>
      <c r="C248" s="85" t="s">
        <v>1</v>
      </c>
      <c r="D248" s="125">
        <v>307</v>
      </c>
      <c r="E248" s="50"/>
      <c r="F248" s="241"/>
      <c r="G248" s="84">
        <f t="shared" si="12"/>
        <v>0</v>
      </c>
      <c r="H248" s="74"/>
      <c r="I248" s="24"/>
      <c r="J248" s="210"/>
      <c r="K248" s="210"/>
    </row>
    <row r="249" spans="1:11" ht="21" customHeight="1" outlineLevel="2">
      <c r="A249" s="379" t="s">
        <v>1208</v>
      </c>
      <c r="B249" s="196" t="s">
        <v>379</v>
      </c>
      <c r="C249" s="85" t="s">
        <v>1</v>
      </c>
      <c r="D249" s="125">
        <v>327</v>
      </c>
      <c r="E249" s="50"/>
      <c r="F249" s="241"/>
      <c r="G249" s="84">
        <f t="shared" si="12"/>
        <v>0</v>
      </c>
      <c r="H249" s="74"/>
      <c r="I249" s="24"/>
      <c r="J249" s="210"/>
      <c r="K249" s="210"/>
    </row>
    <row r="250" spans="1:11" ht="21" customHeight="1" outlineLevel="2">
      <c r="A250" s="379" t="s">
        <v>1209</v>
      </c>
      <c r="B250" s="196" t="s">
        <v>954</v>
      </c>
      <c r="C250" s="85" t="s">
        <v>1</v>
      </c>
      <c r="D250" s="125">
        <v>18</v>
      </c>
      <c r="E250" s="50"/>
      <c r="F250" s="241"/>
      <c r="G250" s="84">
        <f t="shared" si="12"/>
        <v>0</v>
      </c>
      <c r="H250" s="74"/>
      <c r="I250" s="24"/>
      <c r="J250" s="210"/>
      <c r="K250" s="210"/>
    </row>
    <row r="251" spans="1:11" ht="21" customHeight="1" outlineLevel="2">
      <c r="A251" s="379" t="s">
        <v>1210</v>
      </c>
      <c r="B251" s="196" t="s">
        <v>235</v>
      </c>
      <c r="C251" s="85" t="s">
        <v>33</v>
      </c>
      <c r="D251" s="125">
        <v>133</v>
      </c>
      <c r="E251" s="50"/>
      <c r="F251" s="241"/>
      <c r="G251" s="84">
        <f t="shared" si="12"/>
        <v>0</v>
      </c>
      <c r="H251" s="74"/>
      <c r="I251" s="24"/>
      <c r="J251" s="210"/>
      <c r="K251" s="210"/>
    </row>
    <row r="252" spans="1:11" ht="21" customHeight="1" outlineLevel="2">
      <c r="A252" s="379" t="s">
        <v>1211</v>
      </c>
      <c r="B252" s="196" t="s">
        <v>380</v>
      </c>
      <c r="C252" s="85" t="s">
        <v>1</v>
      </c>
      <c r="D252" s="125">
        <v>79</v>
      </c>
      <c r="E252" s="50"/>
      <c r="F252" s="241"/>
      <c r="G252" s="84">
        <f t="shared" si="12"/>
        <v>0</v>
      </c>
      <c r="H252" s="74"/>
      <c r="I252" s="24"/>
      <c r="J252" s="210"/>
      <c r="K252" s="210"/>
    </row>
    <row r="253" spans="1:11" ht="21" customHeight="1" outlineLevel="2">
      <c r="A253" s="379" t="s">
        <v>1212</v>
      </c>
      <c r="B253" s="196" t="s">
        <v>381</v>
      </c>
      <c r="C253" s="85" t="s">
        <v>1</v>
      </c>
      <c r="D253" s="125">
        <v>7</v>
      </c>
      <c r="E253" s="50"/>
      <c r="F253" s="241"/>
      <c r="G253" s="84">
        <f t="shared" si="12"/>
        <v>0</v>
      </c>
      <c r="H253" s="74"/>
      <c r="I253" s="24"/>
      <c r="J253" s="210"/>
      <c r="K253" s="210"/>
    </row>
    <row r="254" spans="1:11" ht="21" customHeight="1" outlineLevel="2">
      <c r="A254" s="379" t="s">
        <v>1213</v>
      </c>
      <c r="B254" s="196" t="s">
        <v>382</v>
      </c>
      <c r="C254" s="85" t="s">
        <v>1</v>
      </c>
      <c r="D254" s="125">
        <v>53</v>
      </c>
      <c r="E254" s="50"/>
      <c r="F254" s="241"/>
      <c r="G254" s="84">
        <f t="shared" si="12"/>
        <v>0</v>
      </c>
      <c r="H254" s="74"/>
      <c r="I254" s="24"/>
      <c r="J254" s="210"/>
      <c r="K254" s="210"/>
    </row>
    <row r="255" spans="1:11" ht="21" customHeight="1" outlineLevel="2">
      <c r="A255" s="379" t="s">
        <v>1214</v>
      </c>
      <c r="B255" s="196" t="s">
        <v>383</v>
      </c>
      <c r="C255" s="85" t="s">
        <v>15</v>
      </c>
      <c r="D255" s="125">
        <v>25</v>
      </c>
      <c r="E255" s="50"/>
      <c r="F255" s="241"/>
      <c r="G255" s="84">
        <f t="shared" si="12"/>
        <v>0</v>
      </c>
      <c r="H255" s="74"/>
      <c r="I255" s="24"/>
      <c r="J255" s="210"/>
      <c r="K255" s="210"/>
    </row>
    <row r="256" spans="1:11" ht="21" customHeight="1" outlineLevel="2">
      <c r="A256" s="379" t="s">
        <v>1215</v>
      </c>
      <c r="B256" s="196" t="s">
        <v>384</v>
      </c>
      <c r="C256" s="85" t="s">
        <v>15</v>
      </c>
      <c r="D256" s="125">
        <v>270</v>
      </c>
      <c r="E256" s="50"/>
      <c r="F256" s="241"/>
      <c r="G256" s="84">
        <f t="shared" si="12"/>
        <v>0</v>
      </c>
      <c r="H256" s="74"/>
      <c r="I256" s="24"/>
      <c r="J256" s="210"/>
      <c r="K256" s="210"/>
    </row>
    <row r="257" spans="1:250" ht="21" customHeight="1" outlineLevel="2">
      <c r="A257" s="379" t="s">
        <v>1216</v>
      </c>
      <c r="B257" s="196" t="s">
        <v>385</v>
      </c>
      <c r="C257" s="85" t="s">
        <v>1</v>
      </c>
      <c r="D257" s="125">
        <v>6</v>
      </c>
      <c r="E257" s="50"/>
      <c r="F257" s="241"/>
      <c r="G257" s="84">
        <f t="shared" si="12"/>
        <v>0</v>
      </c>
      <c r="H257" s="74"/>
      <c r="I257" s="24"/>
      <c r="J257" s="210"/>
      <c r="K257" s="210"/>
    </row>
    <row r="258" spans="1:250" ht="21" customHeight="1" outlineLevel="2">
      <c r="A258" s="379" t="s">
        <v>1217</v>
      </c>
      <c r="B258" s="196" t="s">
        <v>386</v>
      </c>
      <c r="C258" s="85" t="s">
        <v>1</v>
      </c>
      <c r="D258" s="125">
        <v>6</v>
      </c>
      <c r="E258" s="50"/>
      <c r="F258" s="241"/>
      <c r="G258" s="84">
        <f t="shared" si="12"/>
        <v>0</v>
      </c>
      <c r="H258" s="74"/>
      <c r="I258" s="24"/>
      <c r="J258" s="210"/>
      <c r="K258" s="210"/>
    </row>
    <row r="259" spans="1:250" ht="21" customHeight="1" outlineLevel="2">
      <c r="A259" s="379" t="s">
        <v>1218</v>
      </c>
      <c r="B259" s="196" t="s">
        <v>387</v>
      </c>
      <c r="C259" s="85" t="s">
        <v>19</v>
      </c>
      <c r="D259" s="125">
        <v>1</v>
      </c>
      <c r="E259" s="50"/>
      <c r="F259" s="241"/>
      <c r="G259" s="84">
        <f t="shared" si="12"/>
        <v>0</v>
      </c>
      <c r="H259" s="74"/>
      <c r="I259" s="24"/>
      <c r="J259" s="210"/>
      <c r="K259" s="210"/>
    </row>
    <row r="260" spans="1:250" ht="25.2" customHeight="1" outlineLevel="2">
      <c r="A260" s="379" t="s">
        <v>1219</v>
      </c>
      <c r="B260" s="196" t="s">
        <v>103</v>
      </c>
      <c r="C260" s="85" t="s">
        <v>20</v>
      </c>
      <c r="D260" s="125">
        <v>1</v>
      </c>
      <c r="E260" s="50"/>
      <c r="F260" s="160"/>
      <c r="G260" s="84">
        <f t="shared" si="12"/>
        <v>0</v>
      </c>
      <c r="H260" s="24"/>
      <c r="I260" s="24"/>
      <c r="J260" s="210"/>
      <c r="K260" s="210"/>
    </row>
    <row r="261" spans="1:250" s="42" customFormat="1" ht="21" customHeight="1" outlineLevel="2">
      <c r="A261" s="383" t="s">
        <v>1220</v>
      </c>
      <c r="B261" s="284" t="s">
        <v>323</v>
      </c>
      <c r="C261" s="257"/>
      <c r="D261" s="301"/>
      <c r="E261" s="199"/>
      <c r="F261" s="258"/>
      <c r="G261" s="161">
        <f>SUM(G262:G293)</f>
        <v>0</v>
      </c>
      <c r="H261" s="227"/>
      <c r="I261" s="227"/>
      <c r="J261" s="214"/>
      <c r="K261" s="214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  <c r="EN261" s="25"/>
      <c r="EO261" s="25"/>
      <c r="EP261" s="25"/>
      <c r="EQ261" s="25"/>
      <c r="ER261" s="25"/>
      <c r="ES261" s="25"/>
      <c r="ET261" s="25"/>
      <c r="EU261" s="25"/>
      <c r="EV261" s="25"/>
      <c r="EW261" s="25"/>
      <c r="EX261" s="25"/>
      <c r="EY261" s="25"/>
      <c r="EZ261" s="25"/>
      <c r="FA261" s="25"/>
      <c r="FB261" s="25"/>
      <c r="FC261" s="25"/>
      <c r="FD261" s="25"/>
      <c r="FE261" s="25"/>
      <c r="FF261" s="25"/>
      <c r="FG261" s="25"/>
      <c r="FH261" s="25"/>
      <c r="FI261" s="25"/>
      <c r="FJ261" s="25"/>
      <c r="FK261" s="25"/>
      <c r="FL261" s="25"/>
      <c r="FM261" s="25"/>
      <c r="FN261" s="25"/>
      <c r="FO261" s="25"/>
      <c r="FP261" s="25"/>
      <c r="FQ261" s="25"/>
      <c r="FR261" s="25"/>
      <c r="FS261" s="25"/>
      <c r="FT261" s="25"/>
      <c r="FU261" s="25"/>
      <c r="FV261" s="25"/>
      <c r="FW261" s="25"/>
      <c r="FX261" s="25"/>
      <c r="FY261" s="25"/>
      <c r="FZ261" s="25"/>
      <c r="GA261" s="25"/>
      <c r="GB261" s="25"/>
      <c r="GC261" s="25"/>
      <c r="GD261" s="25"/>
      <c r="GE261" s="25"/>
      <c r="GF261" s="25"/>
      <c r="GG261" s="25"/>
      <c r="GH261" s="25"/>
      <c r="GI261" s="25"/>
      <c r="GJ261" s="25"/>
      <c r="GK261" s="25"/>
      <c r="GL261" s="25"/>
      <c r="GM261" s="25"/>
      <c r="GN261" s="25"/>
      <c r="GO261" s="25"/>
      <c r="GP261" s="25"/>
      <c r="GQ261" s="25"/>
      <c r="GR261" s="25"/>
      <c r="GS261" s="25"/>
      <c r="GT261" s="25"/>
      <c r="GU261" s="25"/>
      <c r="GV261" s="25"/>
      <c r="GW261" s="25"/>
      <c r="GX261" s="25"/>
      <c r="GY261" s="25"/>
      <c r="GZ261" s="25"/>
      <c r="HA261" s="25"/>
      <c r="HB261" s="25"/>
      <c r="HC261" s="25"/>
      <c r="HD261" s="25"/>
      <c r="HE261" s="25"/>
      <c r="HF261" s="25"/>
      <c r="HG261" s="25"/>
      <c r="HH261" s="25"/>
      <c r="HI261" s="25"/>
      <c r="HJ261" s="25"/>
      <c r="HK261" s="25"/>
      <c r="HL261" s="25"/>
      <c r="HM261" s="25"/>
      <c r="HN261" s="25"/>
      <c r="HO261" s="25"/>
      <c r="HP261" s="25"/>
      <c r="HQ261" s="25"/>
      <c r="HR261" s="25"/>
      <c r="HS261" s="25"/>
      <c r="HT261" s="25"/>
      <c r="HU261" s="25"/>
      <c r="HV261" s="25"/>
      <c r="HW261" s="25"/>
      <c r="HX261" s="25"/>
      <c r="HY261" s="25"/>
      <c r="HZ261" s="25"/>
      <c r="IA261" s="25"/>
      <c r="IB261" s="25"/>
      <c r="IC261" s="25"/>
      <c r="ID261" s="25"/>
      <c r="IE261" s="25"/>
      <c r="IF261" s="25"/>
      <c r="IG261" s="25"/>
      <c r="IH261" s="25"/>
      <c r="II261" s="25"/>
      <c r="IJ261" s="25"/>
      <c r="IK261" s="25"/>
      <c r="IL261" s="25"/>
      <c r="IM261" s="25"/>
      <c r="IN261" s="25"/>
      <c r="IO261" s="25"/>
      <c r="IP261" s="25"/>
    </row>
    <row r="262" spans="1:250" ht="21" customHeight="1" outlineLevel="2">
      <c r="A262" s="379" t="s">
        <v>1221</v>
      </c>
      <c r="B262" s="196" t="s">
        <v>83</v>
      </c>
      <c r="C262" s="85" t="s">
        <v>1</v>
      </c>
      <c r="D262" s="125">
        <v>291</v>
      </c>
      <c r="E262" s="50"/>
      <c r="F262" s="241"/>
      <c r="G262" s="84">
        <f>E262*F262</f>
        <v>0</v>
      </c>
      <c r="H262" s="24"/>
      <c r="I262" s="24"/>
      <c r="J262" s="210"/>
      <c r="K262" s="210"/>
    </row>
    <row r="263" spans="1:250" ht="21" customHeight="1" outlineLevel="2">
      <c r="A263" s="379" t="s">
        <v>1222</v>
      </c>
      <c r="B263" s="196" t="s">
        <v>84</v>
      </c>
      <c r="C263" s="85" t="s">
        <v>1</v>
      </c>
      <c r="D263" s="125">
        <v>365</v>
      </c>
      <c r="E263" s="50"/>
      <c r="F263" s="241"/>
      <c r="G263" s="84">
        <f t="shared" ref="G263:G293" si="13">E263*F263</f>
        <v>0</v>
      </c>
      <c r="H263" s="24"/>
      <c r="I263" s="24"/>
      <c r="J263" s="210"/>
      <c r="K263" s="210"/>
    </row>
    <row r="264" spans="1:250" ht="21" customHeight="1" outlineLevel="2">
      <c r="A264" s="379" t="s">
        <v>1223</v>
      </c>
      <c r="B264" s="196" t="s">
        <v>85</v>
      </c>
      <c r="C264" s="85" t="s">
        <v>1</v>
      </c>
      <c r="D264" s="125">
        <v>197</v>
      </c>
      <c r="E264" s="50"/>
      <c r="F264" s="159"/>
      <c r="G264" s="84">
        <f t="shared" si="13"/>
        <v>0</v>
      </c>
      <c r="H264" s="74"/>
      <c r="I264" s="24"/>
      <c r="J264" s="210"/>
      <c r="K264" s="210"/>
    </row>
    <row r="265" spans="1:250" ht="21" customHeight="1" outlineLevel="2">
      <c r="A265" s="379" t="s">
        <v>1224</v>
      </c>
      <c r="B265" s="196" t="s">
        <v>955</v>
      </c>
      <c r="C265" s="85" t="s">
        <v>1</v>
      </c>
      <c r="D265" s="125">
        <v>33</v>
      </c>
      <c r="E265" s="50"/>
      <c r="F265" s="159"/>
      <c r="G265" s="84">
        <f t="shared" si="13"/>
        <v>0</v>
      </c>
      <c r="H265" s="74"/>
      <c r="I265" s="24"/>
      <c r="J265" s="210"/>
      <c r="K265" s="210"/>
    </row>
    <row r="266" spans="1:250" ht="21" customHeight="1" outlineLevel="2">
      <c r="A266" s="379" t="s">
        <v>1225</v>
      </c>
      <c r="B266" s="196" t="s">
        <v>956</v>
      </c>
      <c r="C266" s="85" t="s">
        <v>1</v>
      </c>
      <c r="D266" s="125">
        <v>108</v>
      </c>
      <c r="E266" s="50"/>
      <c r="F266" s="159"/>
      <c r="G266" s="84">
        <f t="shared" si="13"/>
        <v>0</v>
      </c>
      <c r="H266" s="74"/>
      <c r="I266" s="24"/>
      <c r="J266" s="210"/>
      <c r="K266" s="210"/>
    </row>
    <row r="267" spans="1:250" ht="21" customHeight="1" outlineLevel="2">
      <c r="A267" s="379" t="s">
        <v>1226</v>
      </c>
      <c r="B267" s="196" t="s">
        <v>88</v>
      </c>
      <c r="C267" s="85" t="s">
        <v>1</v>
      </c>
      <c r="D267" s="125">
        <v>91</v>
      </c>
      <c r="E267" s="50"/>
      <c r="F267" s="159"/>
      <c r="G267" s="84">
        <f t="shared" si="13"/>
        <v>0</v>
      </c>
      <c r="H267" s="74"/>
      <c r="I267" s="24"/>
      <c r="J267" s="210"/>
      <c r="K267" s="210"/>
    </row>
    <row r="268" spans="1:250" ht="21" customHeight="1" outlineLevel="2">
      <c r="A268" s="379" t="s">
        <v>1227</v>
      </c>
      <c r="B268" s="196" t="s">
        <v>93</v>
      </c>
      <c r="C268" s="85" t="s">
        <v>15</v>
      </c>
      <c r="D268" s="125">
        <v>56</v>
      </c>
      <c r="E268" s="50"/>
      <c r="F268" s="159"/>
      <c r="G268" s="84">
        <f t="shared" si="13"/>
        <v>0</v>
      </c>
      <c r="H268" s="74"/>
      <c r="I268" s="24"/>
      <c r="J268" s="210"/>
      <c r="K268" s="210"/>
    </row>
    <row r="269" spans="1:250" ht="21" customHeight="1" outlineLevel="2">
      <c r="A269" s="379" t="s">
        <v>1228</v>
      </c>
      <c r="B269" s="196" t="s">
        <v>113</v>
      </c>
      <c r="C269" s="85" t="s">
        <v>1</v>
      </c>
      <c r="D269" s="125">
        <v>13</v>
      </c>
      <c r="E269" s="50"/>
      <c r="F269" s="159"/>
      <c r="G269" s="84">
        <f t="shared" si="13"/>
        <v>0</v>
      </c>
      <c r="H269" s="74"/>
      <c r="I269" s="24"/>
      <c r="J269" s="210"/>
      <c r="K269" s="210"/>
    </row>
    <row r="270" spans="1:250" ht="21" customHeight="1" outlineLevel="2">
      <c r="A270" s="379" t="s">
        <v>1229</v>
      </c>
      <c r="B270" s="196" t="s">
        <v>114</v>
      </c>
      <c r="C270" s="85" t="s">
        <v>1</v>
      </c>
      <c r="D270" s="125">
        <v>4</v>
      </c>
      <c r="E270" s="50"/>
      <c r="F270" s="159"/>
      <c r="G270" s="84">
        <f t="shared" si="13"/>
        <v>0</v>
      </c>
      <c r="H270" s="74"/>
      <c r="I270" s="24"/>
      <c r="J270" s="210"/>
      <c r="K270" s="210"/>
    </row>
    <row r="271" spans="1:250" s="44" customFormat="1" ht="21" customHeight="1" outlineLevel="2">
      <c r="A271" s="379" t="s">
        <v>1230</v>
      </c>
      <c r="B271" s="392" t="s">
        <v>115</v>
      </c>
      <c r="C271" s="85" t="s">
        <v>1</v>
      </c>
      <c r="D271" s="302">
        <v>5</v>
      </c>
      <c r="E271" s="54"/>
      <c r="F271" s="181"/>
      <c r="G271" s="84">
        <f t="shared" si="13"/>
        <v>0</v>
      </c>
      <c r="H271" s="74"/>
      <c r="I271" s="41"/>
      <c r="J271" s="218"/>
      <c r="K271" s="218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  <c r="BX271" s="43"/>
      <c r="BY271" s="43"/>
      <c r="BZ271" s="43"/>
      <c r="CA271" s="43"/>
      <c r="CB271" s="43"/>
      <c r="CC271" s="43"/>
      <c r="CD271" s="43"/>
      <c r="CE271" s="43"/>
      <c r="CF271" s="43"/>
      <c r="CG271" s="43"/>
      <c r="CH271" s="43"/>
      <c r="CI271" s="43"/>
      <c r="CJ271" s="43"/>
      <c r="CK271" s="43"/>
      <c r="CL271" s="43"/>
      <c r="CM271" s="43"/>
      <c r="CN271" s="43"/>
      <c r="CO271" s="43"/>
      <c r="CP271" s="43"/>
      <c r="CQ271" s="43"/>
      <c r="CR271" s="43"/>
      <c r="CS271" s="43"/>
      <c r="CT271" s="43"/>
      <c r="CU271" s="43"/>
      <c r="CV271" s="43"/>
      <c r="CW271" s="43"/>
      <c r="CX271" s="43"/>
      <c r="CY271" s="43"/>
      <c r="CZ271" s="43"/>
      <c r="DA271" s="43"/>
      <c r="DB271" s="43"/>
      <c r="DC271" s="43"/>
      <c r="DD271" s="43"/>
      <c r="DE271" s="43"/>
      <c r="DF271" s="43"/>
      <c r="DG271" s="43"/>
      <c r="DH271" s="43"/>
      <c r="DI271" s="43"/>
      <c r="DJ271" s="43"/>
      <c r="DK271" s="43"/>
      <c r="DL271" s="43"/>
      <c r="DM271" s="43"/>
      <c r="DN271" s="43"/>
      <c r="DO271" s="43"/>
      <c r="DP271" s="43"/>
      <c r="DQ271" s="43"/>
      <c r="DR271" s="43"/>
      <c r="DS271" s="43"/>
      <c r="DT271" s="43"/>
      <c r="DU271" s="43"/>
      <c r="DV271" s="43"/>
      <c r="DW271" s="43"/>
      <c r="DX271" s="43"/>
      <c r="DY271" s="43"/>
      <c r="DZ271" s="43"/>
      <c r="EA271" s="43"/>
      <c r="EB271" s="43"/>
      <c r="EC271" s="43"/>
      <c r="ED271" s="43"/>
      <c r="EE271" s="43"/>
      <c r="EF271" s="43"/>
      <c r="EG271" s="43"/>
      <c r="EH271" s="43"/>
      <c r="EI271" s="43"/>
      <c r="EJ271" s="43"/>
      <c r="EK271" s="43"/>
      <c r="EL271" s="43"/>
      <c r="EM271" s="43"/>
      <c r="EN271" s="43"/>
      <c r="EO271" s="43"/>
      <c r="EP271" s="43"/>
      <c r="EQ271" s="43"/>
      <c r="ER271" s="43"/>
      <c r="ES271" s="43"/>
      <c r="ET271" s="43"/>
      <c r="EU271" s="43"/>
      <c r="EV271" s="43"/>
      <c r="EW271" s="43"/>
      <c r="EX271" s="43"/>
      <c r="EY271" s="43"/>
      <c r="EZ271" s="43"/>
      <c r="FA271" s="43"/>
      <c r="FB271" s="43"/>
      <c r="FC271" s="43"/>
      <c r="FD271" s="43"/>
      <c r="FE271" s="43"/>
      <c r="FF271" s="43"/>
      <c r="FG271" s="43"/>
      <c r="FH271" s="43"/>
      <c r="FI271" s="43"/>
      <c r="FJ271" s="43"/>
      <c r="FK271" s="43"/>
      <c r="FL271" s="43"/>
      <c r="FM271" s="43"/>
      <c r="FN271" s="43"/>
      <c r="FO271" s="43"/>
      <c r="FP271" s="43"/>
      <c r="FQ271" s="43"/>
      <c r="FR271" s="43"/>
      <c r="FS271" s="43"/>
      <c r="FT271" s="43"/>
      <c r="FU271" s="43"/>
      <c r="FV271" s="43"/>
      <c r="FW271" s="43"/>
      <c r="FX271" s="43"/>
      <c r="FY271" s="43"/>
      <c r="FZ271" s="43"/>
      <c r="GA271" s="43"/>
      <c r="GB271" s="43"/>
      <c r="GC271" s="43"/>
      <c r="GD271" s="43"/>
      <c r="GE271" s="43"/>
      <c r="GF271" s="43"/>
      <c r="GG271" s="43"/>
      <c r="GH271" s="43"/>
      <c r="GI271" s="43"/>
      <c r="GJ271" s="43"/>
      <c r="GK271" s="43"/>
      <c r="GL271" s="43"/>
      <c r="GM271" s="43"/>
      <c r="GN271" s="43"/>
      <c r="GO271" s="43"/>
      <c r="GP271" s="43"/>
      <c r="GQ271" s="43"/>
      <c r="GR271" s="43"/>
      <c r="GS271" s="43"/>
      <c r="GT271" s="43"/>
      <c r="GU271" s="43"/>
      <c r="GV271" s="43"/>
      <c r="GW271" s="43"/>
      <c r="GX271" s="43"/>
      <c r="GY271" s="43"/>
      <c r="GZ271" s="43"/>
      <c r="HA271" s="43"/>
      <c r="HB271" s="43"/>
      <c r="HC271" s="43"/>
      <c r="HD271" s="43"/>
      <c r="HE271" s="43"/>
      <c r="HF271" s="43"/>
      <c r="HG271" s="43"/>
      <c r="HH271" s="43"/>
      <c r="HI271" s="43"/>
      <c r="HJ271" s="43"/>
      <c r="HK271" s="43"/>
      <c r="HL271" s="43"/>
      <c r="HM271" s="43"/>
      <c r="HN271" s="43"/>
      <c r="HO271" s="43"/>
      <c r="HP271" s="43"/>
      <c r="HQ271" s="43"/>
      <c r="HR271" s="43"/>
      <c r="HS271" s="43"/>
      <c r="HT271" s="43"/>
      <c r="HU271" s="43"/>
      <c r="HV271" s="43"/>
      <c r="HW271" s="43"/>
      <c r="HX271" s="43"/>
      <c r="HY271" s="43"/>
      <c r="HZ271" s="43"/>
      <c r="IA271" s="43"/>
      <c r="IB271" s="43"/>
      <c r="IC271" s="43"/>
      <c r="ID271" s="43"/>
      <c r="IE271" s="43"/>
      <c r="IF271" s="43"/>
      <c r="IG271" s="43"/>
      <c r="IH271" s="43"/>
      <c r="II271" s="43"/>
      <c r="IJ271" s="43"/>
      <c r="IK271" s="43"/>
      <c r="IL271" s="43"/>
      <c r="IM271" s="43"/>
      <c r="IN271" s="43"/>
      <c r="IO271" s="43"/>
      <c r="IP271" s="43"/>
    </row>
    <row r="272" spans="1:250" ht="21" customHeight="1" outlineLevel="2">
      <c r="A272" s="379" t="s">
        <v>1231</v>
      </c>
      <c r="B272" s="196" t="s">
        <v>116</v>
      </c>
      <c r="C272" s="85" t="s">
        <v>1</v>
      </c>
      <c r="D272" s="125">
        <v>397</v>
      </c>
      <c r="E272" s="50"/>
      <c r="F272" s="159"/>
      <c r="G272" s="84">
        <f t="shared" si="13"/>
        <v>0</v>
      </c>
      <c r="H272" s="74"/>
      <c r="I272" s="24"/>
      <c r="J272" s="210"/>
      <c r="K272" s="210"/>
    </row>
    <row r="273" spans="1:11" ht="21" customHeight="1" outlineLevel="2">
      <c r="A273" s="379" t="s">
        <v>1232</v>
      </c>
      <c r="B273" s="196" t="s">
        <v>91</v>
      </c>
      <c r="C273" s="85" t="s">
        <v>1</v>
      </c>
      <c r="D273" s="125">
        <v>5</v>
      </c>
      <c r="E273" s="50"/>
      <c r="F273" s="159"/>
      <c r="G273" s="84">
        <f t="shared" si="13"/>
        <v>0</v>
      </c>
      <c r="H273" s="74"/>
      <c r="I273" s="24"/>
      <c r="J273" s="210"/>
      <c r="K273" s="210"/>
    </row>
    <row r="274" spans="1:11" ht="21" customHeight="1" outlineLevel="2">
      <c r="A274" s="379" t="s">
        <v>1233</v>
      </c>
      <c r="B274" s="196" t="s">
        <v>92</v>
      </c>
      <c r="C274" s="85" t="s">
        <v>1</v>
      </c>
      <c r="D274" s="125">
        <v>40</v>
      </c>
      <c r="E274" s="50"/>
      <c r="F274" s="241"/>
      <c r="G274" s="84">
        <f t="shared" si="13"/>
        <v>0</v>
      </c>
      <c r="H274" s="74"/>
      <c r="I274" s="24"/>
      <c r="J274" s="210"/>
      <c r="K274" s="210"/>
    </row>
    <row r="275" spans="1:11" ht="21" customHeight="1" outlineLevel="2">
      <c r="A275" s="379" t="s">
        <v>1234</v>
      </c>
      <c r="B275" s="196" t="s">
        <v>95</v>
      </c>
      <c r="C275" s="85" t="s">
        <v>19</v>
      </c>
      <c r="D275" s="125">
        <v>13</v>
      </c>
      <c r="E275" s="50"/>
      <c r="F275" s="241"/>
      <c r="G275" s="84">
        <f t="shared" si="13"/>
        <v>0</v>
      </c>
      <c r="H275" s="24"/>
      <c r="I275" s="24"/>
      <c r="J275" s="210"/>
      <c r="K275" s="210"/>
    </row>
    <row r="276" spans="1:11" ht="21" customHeight="1" outlineLevel="2">
      <c r="A276" s="379" t="s">
        <v>1235</v>
      </c>
      <c r="B276" s="196" t="s">
        <v>96</v>
      </c>
      <c r="C276" s="85" t="s">
        <v>19</v>
      </c>
      <c r="D276" s="125">
        <v>6</v>
      </c>
      <c r="E276" s="50"/>
      <c r="F276" s="241"/>
      <c r="G276" s="84">
        <f t="shared" si="13"/>
        <v>0</v>
      </c>
      <c r="H276" s="24"/>
      <c r="I276" s="24"/>
      <c r="J276" s="210"/>
      <c r="K276" s="210"/>
    </row>
    <row r="277" spans="1:11" ht="21" customHeight="1" outlineLevel="2">
      <c r="A277" s="379" t="s">
        <v>1236</v>
      </c>
      <c r="B277" s="196" t="s">
        <v>97</v>
      </c>
      <c r="C277" s="85" t="s">
        <v>19</v>
      </c>
      <c r="D277" s="125">
        <v>6</v>
      </c>
      <c r="E277" s="50"/>
      <c r="F277" s="241"/>
      <c r="G277" s="84">
        <f t="shared" si="13"/>
        <v>0</v>
      </c>
      <c r="H277" s="24"/>
      <c r="I277" s="24"/>
      <c r="J277" s="210"/>
      <c r="K277" s="210"/>
    </row>
    <row r="278" spans="1:11" ht="21" customHeight="1" outlineLevel="2">
      <c r="A278" s="379" t="s">
        <v>1237</v>
      </c>
      <c r="B278" s="196" t="s">
        <v>98</v>
      </c>
      <c r="C278" s="85" t="s">
        <v>19</v>
      </c>
      <c r="D278" s="125">
        <v>9</v>
      </c>
      <c r="E278" s="50"/>
      <c r="F278" s="241"/>
      <c r="G278" s="84">
        <f t="shared" si="13"/>
        <v>0</v>
      </c>
      <c r="H278" s="24"/>
      <c r="I278" s="24"/>
      <c r="J278" s="210"/>
      <c r="K278" s="210"/>
    </row>
    <row r="279" spans="1:11" ht="21" customHeight="1" outlineLevel="2">
      <c r="A279" s="379" t="s">
        <v>1238</v>
      </c>
      <c r="B279" s="196" t="s">
        <v>99</v>
      </c>
      <c r="C279" s="85" t="s">
        <v>19</v>
      </c>
      <c r="D279" s="125">
        <v>9</v>
      </c>
      <c r="E279" s="50"/>
      <c r="F279" s="241"/>
      <c r="G279" s="84">
        <f t="shared" si="13"/>
        <v>0</v>
      </c>
      <c r="H279" s="24"/>
      <c r="I279" s="24"/>
      <c r="J279" s="210"/>
      <c r="K279" s="210"/>
    </row>
    <row r="280" spans="1:11" ht="21" customHeight="1" outlineLevel="2">
      <c r="A280" s="379" t="s">
        <v>1239</v>
      </c>
      <c r="B280" s="196" t="s">
        <v>100</v>
      </c>
      <c r="C280" s="85" t="s">
        <v>1</v>
      </c>
      <c r="D280" s="125">
        <v>7</v>
      </c>
      <c r="E280" s="50"/>
      <c r="F280" s="241"/>
      <c r="G280" s="84">
        <f t="shared" si="13"/>
        <v>0</v>
      </c>
      <c r="H280" s="24"/>
      <c r="I280" s="24"/>
      <c r="J280" s="210"/>
      <c r="K280" s="210"/>
    </row>
    <row r="281" spans="1:11" ht="21" customHeight="1" outlineLevel="2">
      <c r="A281" s="379" t="s">
        <v>1240</v>
      </c>
      <c r="B281" s="196" t="s">
        <v>101</v>
      </c>
      <c r="C281" s="85" t="s">
        <v>15</v>
      </c>
      <c r="D281" s="125">
        <v>28</v>
      </c>
      <c r="E281" s="50"/>
      <c r="F281" s="159"/>
      <c r="G281" s="84">
        <f t="shared" si="13"/>
        <v>0</v>
      </c>
      <c r="H281" s="74"/>
      <c r="I281" s="24"/>
      <c r="J281" s="210"/>
      <c r="K281" s="210"/>
    </row>
    <row r="282" spans="1:11" ht="21" customHeight="1" outlineLevel="2">
      <c r="A282" s="379" t="s">
        <v>1241</v>
      </c>
      <c r="B282" s="196" t="s">
        <v>11</v>
      </c>
      <c r="C282" s="85" t="s">
        <v>1</v>
      </c>
      <c r="D282" s="125">
        <v>223</v>
      </c>
      <c r="E282" s="50"/>
      <c r="F282" s="241"/>
      <c r="G282" s="84">
        <f t="shared" si="13"/>
        <v>0</v>
      </c>
      <c r="H282" s="74"/>
      <c r="I282" s="24"/>
      <c r="J282" s="210"/>
      <c r="K282" s="210"/>
    </row>
    <row r="283" spans="1:11" ht="21" customHeight="1" outlineLevel="2">
      <c r="A283" s="379" t="s">
        <v>1242</v>
      </c>
      <c r="B283" s="196" t="s">
        <v>221</v>
      </c>
      <c r="C283" s="85" t="s">
        <v>1</v>
      </c>
      <c r="D283" s="125">
        <v>52</v>
      </c>
      <c r="E283" s="50"/>
      <c r="F283" s="241"/>
      <c r="G283" s="84">
        <f t="shared" si="13"/>
        <v>0</v>
      </c>
      <c r="H283" s="74"/>
      <c r="I283" s="24"/>
      <c r="J283" s="210"/>
      <c r="K283" s="210"/>
    </row>
    <row r="284" spans="1:11" ht="21" customHeight="1" outlineLevel="2">
      <c r="A284" s="379" t="s">
        <v>1243</v>
      </c>
      <c r="B284" s="196" t="s">
        <v>954</v>
      </c>
      <c r="C284" s="85" t="s">
        <v>1</v>
      </c>
      <c r="D284" s="125">
        <v>60</v>
      </c>
      <c r="E284" s="50"/>
      <c r="F284" s="241"/>
      <c r="G284" s="84">
        <f t="shared" si="13"/>
        <v>0</v>
      </c>
      <c r="H284" s="74"/>
      <c r="I284" s="24"/>
      <c r="J284" s="210"/>
      <c r="K284" s="210"/>
    </row>
    <row r="285" spans="1:11" ht="21" customHeight="1" outlineLevel="2">
      <c r="A285" s="379" t="s">
        <v>1244</v>
      </c>
      <c r="B285" s="196" t="s">
        <v>388</v>
      </c>
      <c r="C285" s="85" t="s">
        <v>1</v>
      </c>
      <c r="D285" s="125">
        <v>328</v>
      </c>
      <c r="E285" s="50"/>
      <c r="F285" s="241"/>
      <c r="G285" s="84">
        <f t="shared" si="13"/>
        <v>0</v>
      </c>
      <c r="H285" s="74"/>
      <c r="I285" s="24"/>
      <c r="J285" s="210"/>
      <c r="K285" s="210"/>
    </row>
    <row r="286" spans="1:11" ht="21" customHeight="1" outlineLevel="2">
      <c r="A286" s="379" t="s">
        <v>1245</v>
      </c>
      <c r="B286" s="196" t="s">
        <v>222</v>
      </c>
      <c r="C286" s="85" t="s">
        <v>1</v>
      </c>
      <c r="D286" s="125">
        <v>239</v>
      </c>
      <c r="E286" s="50"/>
      <c r="F286" s="241"/>
      <c r="G286" s="84">
        <f t="shared" si="13"/>
        <v>0</v>
      </c>
      <c r="H286" s="74"/>
      <c r="I286" s="24"/>
      <c r="J286" s="210"/>
      <c r="K286" s="210"/>
    </row>
    <row r="287" spans="1:11" ht="21" customHeight="1" outlineLevel="2">
      <c r="A287" s="379" t="s">
        <v>1246</v>
      </c>
      <c r="B287" s="196" t="s">
        <v>389</v>
      </c>
      <c r="C287" s="85" t="s">
        <v>1</v>
      </c>
      <c r="D287" s="125">
        <v>154</v>
      </c>
      <c r="E287" s="50"/>
      <c r="F287" s="241"/>
      <c r="G287" s="84">
        <f t="shared" si="13"/>
        <v>0</v>
      </c>
      <c r="H287" s="74"/>
      <c r="I287" s="24"/>
      <c r="J287" s="210"/>
      <c r="K287" s="210"/>
    </row>
    <row r="288" spans="1:11" ht="21" customHeight="1" outlineLevel="2">
      <c r="A288" s="379" t="s">
        <v>1247</v>
      </c>
      <c r="B288" s="196" t="s">
        <v>381</v>
      </c>
      <c r="C288" s="85" t="s">
        <v>1</v>
      </c>
      <c r="D288" s="125">
        <v>73</v>
      </c>
      <c r="E288" s="50"/>
      <c r="F288" s="241"/>
      <c r="G288" s="84">
        <f t="shared" si="13"/>
        <v>0</v>
      </c>
      <c r="H288" s="74"/>
      <c r="I288" s="24"/>
      <c r="J288" s="210"/>
      <c r="K288" s="210"/>
    </row>
    <row r="289" spans="1:250" ht="21" customHeight="1" outlineLevel="2">
      <c r="A289" s="379" t="s">
        <v>1248</v>
      </c>
      <c r="B289" s="196" t="s">
        <v>382</v>
      </c>
      <c r="C289" s="85" t="s">
        <v>1</v>
      </c>
      <c r="D289" s="125">
        <v>51</v>
      </c>
      <c r="E289" s="50"/>
      <c r="F289" s="241"/>
      <c r="G289" s="84">
        <f t="shared" si="13"/>
        <v>0</v>
      </c>
      <c r="H289" s="74"/>
      <c r="I289" s="24"/>
      <c r="J289" s="210"/>
      <c r="K289" s="210"/>
    </row>
    <row r="290" spans="1:250" ht="21" customHeight="1" outlineLevel="2">
      <c r="A290" s="379" t="s">
        <v>1249</v>
      </c>
      <c r="B290" s="196" t="s">
        <v>390</v>
      </c>
      <c r="C290" s="85" t="s">
        <v>1</v>
      </c>
      <c r="D290" s="125">
        <v>27</v>
      </c>
      <c r="E290" s="50"/>
      <c r="F290" s="241"/>
      <c r="G290" s="84">
        <f t="shared" si="13"/>
        <v>0</v>
      </c>
      <c r="H290" s="74"/>
      <c r="I290" s="24"/>
      <c r="J290" s="210"/>
      <c r="K290" s="210"/>
    </row>
    <row r="291" spans="1:250" ht="21" customHeight="1" outlineLevel="2">
      <c r="A291" s="379" t="s">
        <v>1250</v>
      </c>
      <c r="B291" s="196" t="s">
        <v>391</v>
      </c>
      <c r="C291" s="85" t="s">
        <v>1</v>
      </c>
      <c r="D291" s="125">
        <v>284</v>
      </c>
      <c r="E291" s="50"/>
      <c r="F291" s="241"/>
      <c r="G291" s="84">
        <f t="shared" si="13"/>
        <v>0</v>
      </c>
      <c r="H291" s="74"/>
      <c r="I291" s="24"/>
      <c r="J291" s="210"/>
      <c r="K291" s="210"/>
    </row>
    <row r="292" spans="1:250" ht="21" customHeight="1" outlineLevel="2">
      <c r="A292" s="379" t="s">
        <v>1251</v>
      </c>
      <c r="B292" s="196" t="s">
        <v>392</v>
      </c>
      <c r="C292" s="85" t="s">
        <v>15</v>
      </c>
      <c r="D292" s="125">
        <v>149</v>
      </c>
      <c r="E292" s="50"/>
      <c r="F292" s="241"/>
      <c r="G292" s="84">
        <f t="shared" si="13"/>
        <v>0</v>
      </c>
      <c r="H292" s="74"/>
      <c r="I292" s="24"/>
      <c r="J292" s="210"/>
      <c r="K292" s="210"/>
    </row>
    <row r="293" spans="1:250" ht="25.2" customHeight="1" outlineLevel="2">
      <c r="A293" s="379" t="s">
        <v>1252</v>
      </c>
      <c r="B293" s="196" t="s">
        <v>103</v>
      </c>
      <c r="C293" s="85" t="s">
        <v>20</v>
      </c>
      <c r="D293" s="125">
        <v>1</v>
      </c>
      <c r="E293" s="50"/>
      <c r="F293" s="160"/>
      <c r="G293" s="84">
        <f t="shared" si="13"/>
        <v>0</v>
      </c>
      <c r="H293" s="24"/>
      <c r="I293" s="24"/>
      <c r="J293" s="210"/>
      <c r="K293" s="210"/>
    </row>
    <row r="294" spans="1:250" s="42" customFormat="1" ht="21" customHeight="1" outlineLevel="2">
      <c r="A294" s="383" t="s">
        <v>1253</v>
      </c>
      <c r="B294" s="284" t="s">
        <v>324</v>
      </c>
      <c r="C294" s="257"/>
      <c r="D294" s="301"/>
      <c r="E294" s="199"/>
      <c r="F294" s="258"/>
      <c r="G294" s="258"/>
      <c r="H294" s="161">
        <f>SUM(G295:G328)</f>
        <v>0</v>
      </c>
      <c r="I294" s="258"/>
      <c r="J294" s="214"/>
      <c r="K294" s="214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  <c r="CL294" s="25"/>
      <c r="CM294" s="25"/>
      <c r="CN294" s="25"/>
      <c r="CO294" s="25"/>
      <c r="CP294" s="25"/>
      <c r="CQ294" s="25"/>
      <c r="CR294" s="25"/>
      <c r="CS294" s="25"/>
      <c r="CT294" s="25"/>
      <c r="CU294" s="25"/>
      <c r="CV294" s="25"/>
      <c r="CW294" s="25"/>
      <c r="CX294" s="25"/>
      <c r="CY294" s="25"/>
      <c r="CZ294" s="25"/>
      <c r="DA294" s="25"/>
      <c r="DB294" s="25"/>
      <c r="DC294" s="25"/>
      <c r="DD294" s="25"/>
      <c r="DE294" s="25"/>
      <c r="DF294" s="25"/>
      <c r="DG294" s="25"/>
      <c r="DH294" s="25"/>
      <c r="DI294" s="25"/>
      <c r="DJ294" s="25"/>
      <c r="DK294" s="25"/>
      <c r="DL294" s="25"/>
      <c r="DM294" s="25"/>
      <c r="DN294" s="25"/>
      <c r="DO294" s="25"/>
      <c r="DP294" s="25"/>
      <c r="DQ294" s="25"/>
      <c r="DR294" s="25"/>
      <c r="DS294" s="25"/>
      <c r="DT294" s="25"/>
      <c r="DU294" s="25"/>
      <c r="DV294" s="25"/>
      <c r="DW294" s="25"/>
      <c r="DX294" s="25"/>
      <c r="DY294" s="25"/>
      <c r="DZ294" s="25"/>
      <c r="EA294" s="25"/>
      <c r="EB294" s="25"/>
      <c r="EC294" s="25"/>
      <c r="ED294" s="25"/>
      <c r="EE294" s="25"/>
      <c r="EF294" s="25"/>
      <c r="EG294" s="25"/>
      <c r="EH294" s="25"/>
      <c r="EI294" s="25"/>
      <c r="EJ294" s="25"/>
      <c r="EK294" s="25"/>
      <c r="EL294" s="25"/>
      <c r="EM294" s="25"/>
      <c r="EN294" s="25"/>
      <c r="EO294" s="25"/>
      <c r="EP294" s="25"/>
      <c r="EQ294" s="25"/>
      <c r="ER294" s="25"/>
      <c r="ES294" s="25"/>
      <c r="ET294" s="25"/>
      <c r="EU294" s="25"/>
      <c r="EV294" s="25"/>
      <c r="EW294" s="25"/>
      <c r="EX294" s="25"/>
      <c r="EY294" s="25"/>
      <c r="EZ294" s="25"/>
      <c r="FA294" s="25"/>
      <c r="FB294" s="25"/>
      <c r="FC294" s="25"/>
      <c r="FD294" s="25"/>
      <c r="FE294" s="25"/>
      <c r="FF294" s="25"/>
      <c r="FG294" s="25"/>
      <c r="FH294" s="25"/>
      <c r="FI294" s="25"/>
      <c r="FJ294" s="25"/>
      <c r="FK294" s="25"/>
      <c r="FL294" s="25"/>
      <c r="FM294" s="25"/>
      <c r="FN294" s="25"/>
      <c r="FO294" s="25"/>
      <c r="FP294" s="25"/>
      <c r="FQ294" s="25"/>
      <c r="FR294" s="25"/>
      <c r="FS294" s="25"/>
      <c r="FT294" s="25"/>
      <c r="FU294" s="25"/>
      <c r="FV294" s="25"/>
      <c r="FW294" s="25"/>
      <c r="FX294" s="25"/>
      <c r="FY294" s="25"/>
      <c r="FZ294" s="25"/>
      <c r="GA294" s="25"/>
      <c r="GB294" s="25"/>
      <c r="GC294" s="25"/>
      <c r="GD294" s="25"/>
      <c r="GE294" s="25"/>
      <c r="GF294" s="25"/>
      <c r="GG294" s="25"/>
      <c r="GH294" s="25"/>
      <c r="GI294" s="25"/>
      <c r="GJ294" s="25"/>
      <c r="GK294" s="25"/>
      <c r="GL294" s="25"/>
      <c r="GM294" s="25"/>
      <c r="GN294" s="25"/>
      <c r="GO294" s="25"/>
      <c r="GP294" s="25"/>
      <c r="GQ294" s="25"/>
      <c r="GR294" s="25"/>
      <c r="GS294" s="25"/>
      <c r="GT294" s="25"/>
      <c r="GU294" s="25"/>
      <c r="GV294" s="25"/>
      <c r="GW294" s="25"/>
      <c r="GX294" s="25"/>
      <c r="GY294" s="25"/>
      <c r="GZ294" s="25"/>
      <c r="HA294" s="25"/>
      <c r="HB294" s="25"/>
      <c r="HC294" s="25"/>
      <c r="HD294" s="25"/>
      <c r="HE294" s="25"/>
      <c r="HF294" s="25"/>
      <c r="HG294" s="25"/>
      <c r="HH294" s="25"/>
      <c r="HI294" s="25"/>
      <c r="HJ294" s="25"/>
      <c r="HK294" s="25"/>
      <c r="HL294" s="25"/>
      <c r="HM294" s="25"/>
      <c r="HN294" s="25"/>
      <c r="HO294" s="25"/>
      <c r="HP294" s="25"/>
      <c r="HQ294" s="25"/>
      <c r="HR294" s="25"/>
      <c r="HS294" s="25"/>
      <c r="HT294" s="25"/>
      <c r="HU294" s="25"/>
      <c r="HV294" s="25"/>
      <c r="HW294" s="25"/>
      <c r="HX294" s="25"/>
      <c r="HY294" s="25"/>
      <c r="HZ294" s="25"/>
      <c r="IA294" s="25"/>
      <c r="IB294" s="25"/>
      <c r="IC294" s="25"/>
      <c r="ID294" s="25"/>
      <c r="IE294" s="25"/>
      <c r="IF294" s="25"/>
      <c r="IG294" s="25"/>
      <c r="IH294" s="25"/>
      <c r="II294" s="25"/>
      <c r="IJ294" s="25"/>
      <c r="IK294" s="25"/>
      <c r="IL294" s="25"/>
      <c r="IM294" s="25"/>
      <c r="IN294" s="25"/>
      <c r="IO294" s="25"/>
      <c r="IP294" s="25"/>
    </row>
    <row r="295" spans="1:250" ht="21" customHeight="1" outlineLevel="4">
      <c r="A295" s="379" t="s">
        <v>1254</v>
      </c>
      <c r="B295" s="196" t="s">
        <v>83</v>
      </c>
      <c r="C295" s="85" t="s">
        <v>1</v>
      </c>
      <c r="D295" s="125">
        <v>291</v>
      </c>
      <c r="E295" s="50"/>
      <c r="F295" s="241"/>
      <c r="G295" s="84">
        <f>E295*F295</f>
        <v>0</v>
      </c>
      <c r="H295" s="24"/>
      <c r="I295" s="24"/>
      <c r="J295" s="210"/>
      <c r="K295" s="210"/>
    </row>
    <row r="296" spans="1:250" ht="21" customHeight="1" outlineLevel="4">
      <c r="A296" s="379" t="s">
        <v>1255</v>
      </c>
      <c r="B296" s="196" t="s">
        <v>84</v>
      </c>
      <c r="C296" s="85" t="s">
        <v>1</v>
      </c>
      <c r="D296" s="125">
        <v>361</v>
      </c>
      <c r="E296" s="50"/>
      <c r="F296" s="241"/>
      <c r="G296" s="84">
        <f t="shared" ref="G296:G328" si="14">E296*F296</f>
        <v>0</v>
      </c>
      <c r="H296" s="24"/>
      <c r="I296" s="24"/>
      <c r="J296" s="210"/>
      <c r="K296" s="210"/>
    </row>
    <row r="297" spans="1:250" ht="21" customHeight="1" outlineLevel="4">
      <c r="A297" s="379" t="s">
        <v>1256</v>
      </c>
      <c r="B297" s="196" t="s">
        <v>85</v>
      </c>
      <c r="C297" s="85" t="s">
        <v>1</v>
      </c>
      <c r="D297" s="125">
        <v>354</v>
      </c>
      <c r="E297" s="50"/>
      <c r="F297" s="159"/>
      <c r="G297" s="84">
        <f t="shared" si="14"/>
        <v>0</v>
      </c>
      <c r="H297" s="74"/>
      <c r="I297" s="24"/>
      <c r="J297" s="210"/>
      <c r="K297" s="210"/>
    </row>
    <row r="298" spans="1:250" ht="21" customHeight="1" outlineLevel="4">
      <c r="A298" s="379" t="s">
        <v>1257</v>
      </c>
      <c r="B298" s="196" t="s">
        <v>87</v>
      </c>
      <c r="C298" s="85" t="s">
        <v>1</v>
      </c>
      <c r="D298" s="125">
        <v>86</v>
      </c>
      <c r="E298" s="50"/>
      <c r="F298" s="159"/>
      <c r="G298" s="84">
        <f t="shared" si="14"/>
        <v>0</v>
      </c>
      <c r="H298" s="74"/>
      <c r="I298" s="24"/>
      <c r="J298" s="210"/>
      <c r="K298" s="210"/>
    </row>
    <row r="299" spans="1:250" ht="21" customHeight="1" outlineLevel="4">
      <c r="A299" s="379" t="s">
        <v>1258</v>
      </c>
      <c r="B299" s="196" t="s">
        <v>88</v>
      </c>
      <c r="C299" s="85" t="s">
        <v>1</v>
      </c>
      <c r="D299" s="125">
        <v>69</v>
      </c>
      <c r="E299" s="50"/>
      <c r="F299" s="159"/>
      <c r="G299" s="84">
        <f t="shared" si="14"/>
        <v>0</v>
      </c>
      <c r="H299" s="74"/>
      <c r="I299" s="24"/>
      <c r="J299" s="210"/>
      <c r="K299" s="210"/>
    </row>
    <row r="300" spans="1:250" ht="21" customHeight="1" outlineLevel="4">
      <c r="A300" s="379" t="s">
        <v>1259</v>
      </c>
      <c r="B300" s="196" t="s">
        <v>113</v>
      </c>
      <c r="C300" s="85" t="s">
        <v>1</v>
      </c>
      <c r="D300" s="125">
        <v>13</v>
      </c>
      <c r="E300" s="50"/>
      <c r="F300" s="159"/>
      <c r="G300" s="84">
        <f t="shared" si="14"/>
        <v>0</v>
      </c>
      <c r="H300" s="74"/>
      <c r="I300" s="24"/>
      <c r="J300" s="210"/>
      <c r="K300" s="210"/>
    </row>
    <row r="301" spans="1:250" ht="21" customHeight="1" outlineLevel="4">
      <c r="A301" s="379" t="s">
        <v>1260</v>
      </c>
      <c r="B301" s="196" t="s">
        <v>114</v>
      </c>
      <c r="C301" s="85" t="s">
        <v>1</v>
      </c>
      <c r="D301" s="125">
        <v>4</v>
      </c>
      <c r="E301" s="50"/>
      <c r="F301" s="159"/>
      <c r="G301" s="84">
        <f t="shared" si="14"/>
        <v>0</v>
      </c>
      <c r="H301" s="74"/>
      <c r="I301" s="24"/>
      <c r="J301" s="210"/>
      <c r="K301" s="210"/>
    </row>
    <row r="302" spans="1:250" ht="21" customHeight="1" outlineLevel="4">
      <c r="A302" s="379" t="s">
        <v>1261</v>
      </c>
      <c r="B302" s="196" t="s">
        <v>89</v>
      </c>
      <c r="C302" s="85" t="s">
        <v>1</v>
      </c>
      <c r="D302" s="125">
        <v>5</v>
      </c>
      <c r="E302" s="50"/>
      <c r="F302" s="159"/>
      <c r="G302" s="84">
        <f t="shared" si="14"/>
        <v>0</v>
      </c>
      <c r="H302" s="74"/>
      <c r="I302" s="24"/>
      <c r="J302" s="210"/>
      <c r="K302" s="210"/>
    </row>
    <row r="303" spans="1:250" ht="21" customHeight="1" outlineLevel="4">
      <c r="A303" s="379" t="s">
        <v>1262</v>
      </c>
      <c r="B303" s="196" t="s">
        <v>116</v>
      </c>
      <c r="C303" s="85" t="s">
        <v>1</v>
      </c>
      <c r="D303" s="125">
        <v>207</v>
      </c>
      <c r="E303" s="50"/>
      <c r="F303" s="159"/>
      <c r="G303" s="84">
        <f t="shared" si="14"/>
        <v>0</v>
      </c>
      <c r="H303" s="74"/>
      <c r="I303" s="24"/>
      <c r="J303" s="210"/>
      <c r="K303" s="210"/>
    </row>
    <row r="304" spans="1:250" ht="21" customHeight="1" outlineLevel="4">
      <c r="A304" s="379" t="s">
        <v>1263</v>
      </c>
      <c r="B304" s="196" t="s">
        <v>92</v>
      </c>
      <c r="C304" s="85" t="s">
        <v>1</v>
      </c>
      <c r="D304" s="125">
        <v>14</v>
      </c>
      <c r="E304" s="50"/>
      <c r="F304" s="241"/>
      <c r="G304" s="84">
        <f t="shared" si="14"/>
        <v>0</v>
      </c>
      <c r="H304" s="74"/>
      <c r="I304" s="24"/>
      <c r="J304" s="210"/>
      <c r="K304" s="210"/>
    </row>
    <row r="305" spans="1:11" ht="21" customHeight="1" outlineLevel="4">
      <c r="A305" s="379" t="s">
        <v>1264</v>
      </c>
      <c r="B305" s="196" t="s">
        <v>95</v>
      </c>
      <c r="C305" s="85" t="s">
        <v>19</v>
      </c>
      <c r="D305" s="125">
        <v>10</v>
      </c>
      <c r="E305" s="50"/>
      <c r="F305" s="241"/>
      <c r="G305" s="84">
        <f t="shared" si="14"/>
        <v>0</v>
      </c>
      <c r="H305" s="24"/>
      <c r="I305" s="24"/>
      <c r="J305" s="210"/>
      <c r="K305" s="210"/>
    </row>
    <row r="306" spans="1:11" ht="21" customHeight="1" outlineLevel="4">
      <c r="A306" s="379" t="s">
        <v>1265</v>
      </c>
      <c r="B306" s="196" t="s">
        <v>96</v>
      </c>
      <c r="C306" s="85" t="s">
        <v>19</v>
      </c>
      <c r="D306" s="125">
        <v>5</v>
      </c>
      <c r="E306" s="50"/>
      <c r="F306" s="241"/>
      <c r="G306" s="84">
        <f t="shared" si="14"/>
        <v>0</v>
      </c>
      <c r="H306" s="24"/>
      <c r="I306" s="24"/>
      <c r="J306" s="210"/>
      <c r="K306" s="210"/>
    </row>
    <row r="307" spans="1:11" ht="21" customHeight="1" outlineLevel="4">
      <c r="A307" s="379" t="s">
        <v>1266</v>
      </c>
      <c r="B307" s="196" t="s">
        <v>97</v>
      </c>
      <c r="C307" s="85" t="s">
        <v>19</v>
      </c>
      <c r="D307" s="125">
        <v>5</v>
      </c>
      <c r="E307" s="50"/>
      <c r="F307" s="241"/>
      <c r="G307" s="84">
        <f t="shared" si="14"/>
        <v>0</v>
      </c>
      <c r="H307" s="24"/>
      <c r="I307" s="24"/>
      <c r="J307" s="210"/>
      <c r="K307" s="210"/>
    </row>
    <row r="308" spans="1:11" ht="21" customHeight="1" outlineLevel="4">
      <c r="A308" s="379" t="s">
        <v>1267</v>
      </c>
      <c r="B308" s="196" t="s">
        <v>98</v>
      </c>
      <c r="C308" s="85" t="s">
        <v>19</v>
      </c>
      <c r="D308" s="125">
        <v>6</v>
      </c>
      <c r="E308" s="50"/>
      <c r="F308" s="241"/>
      <c r="G308" s="84">
        <f t="shared" si="14"/>
        <v>0</v>
      </c>
      <c r="H308" s="24"/>
      <c r="I308" s="24"/>
      <c r="J308" s="210"/>
      <c r="K308" s="210"/>
    </row>
    <row r="309" spans="1:11" ht="21" customHeight="1" outlineLevel="4">
      <c r="A309" s="379" t="s">
        <v>1268</v>
      </c>
      <c r="B309" s="196" t="s">
        <v>99</v>
      </c>
      <c r="C309" s="85" t="s">
        <v>19</v>
      </c>
      <c r="D309" s="125">
        <v>6</v>
      </c>
      <c r="E309" s="50"/>
      <c r="F309" s="241"/>
      <c r="G309" s="84">
        <f t="shared" si="14"/>
        <v>0</v>
      </c>
      <c r="H309" s="24"/>
      <c r="I309" s="24"/>
      <c r="J309" s="210"/>
      <c r="K309" s="210"/>
    </row>
    <row r="310" spans="1:11" ht="21" customHeight="1" outlineLevel="4">
      <c r="A310" s="379" t="s">
        <v>1269</v>
      </c>
      <c r="B310" s="196" t="s">
        <v>100</v>
      </c>
      <c r="C310" s="372" t="s">
        <v>1</v>
      </c>
      <c r="D310" s="125">
        <v>5</v>
      </c>
      <c r="E310" s="50"/>
      <c r="F310" s="241"/>
      <c r="G310" s="84">
        <f t="shared" si="14"/>
        <v>0</v>
      </c>
      <c r="H310" s="24"/>
      <c r="I310" s="24"/>
      <c r="J310" s="210"/>
      <c r="K310" s="210"/>
    </row>
    <row r="311" spans="1:11" ht="21" customHeight="1" outlineLevel="4">
      <c r="A311" s="379" t="s">
        <v>1270</v>
      </c>
      <c r="B311" s="196" t="s">
        <v>11</v>
      </c>
      <c r="C311" s="85" t="s">
        <v>1</v>
      </c>
      <c r="D311" s="125">
        <v>107</v>
      </c>
      <c r="E311" s="50"/>
      <c r="F311" s="241"/>
      <c r="G311" s="84">
        <f t="shared" si="14"/>
        <v>0</v>
      </c>
      <c r="H311" s="74"/>
      <c r="I311" s="24"/>
      <c r="J311" s="210"/>
      <c r="K311" s="210"/>
    </row>
    <row r="312" spans="1:11" ht="21" customHeight="1" outlineLevel="4">
      <c r="A312" s="379" t="s">
        <v>1271</v>
      </c>
      <c r="B312" s="196" t="s">
        <v>221</v>
      </c>
      <c r="C312" s="85" t="s">
        <v>1</v>
      </c>
      <c r="D312" s="125">
        <v>54</v>
      </c>
      <c r="E312" s="50"/>
      <c r="F312" s="241"/>
      <c r="G312" s="84">
        <f t="shared" si="14"/>
        <v>0</v>
      </c>
      <c r="H312" s="74"/>
      <c r="I312" s="24"/>
      <c r="J312" s="210"/>
      <c r="K312" s="210"/>
    </row>
    <row r="313" spans="1:11" ht="21" customHeight="1" outlineLevel="4">
      <c r="A313" s="379" t="s">
        <v>1272</v>
      </c>
      <c r="B313" s="196" t="s">
        <v>954</v>
      </c>
      <c r="C313" s="85" t="s">
        <v>1</v>
      </c>
      <c r="D313" s="125">
        <v>40</v>
      </c>
      <c r="E313" s="50"/>
      <c r="F313" s="241"/>
      <c r="G313" s="84">
        <f t="shared" si="14"/>
        <v>0</v>
      </c>
      <c r="H313" s="74"/>
      <c r="I313" s="24"/>
      <c r="J313" s="210"/>
      <c r="K313" s="210"/>
    </row>
    <row r="314" spans="1:11" ht="21" customHeight="1" outlineLevel="4">
      <c r="A314" s="379" t="s">
        <v>1273</v>
      </c>
      <c r="B314" s="196" t="s">
        <v>393</v>
      </c>
      <c r="C314" s="85" t="s">
        <v>1</v>
      </c>
      <c r="D314" s="125">
        <v>79</v>
      </c>
      <c r="E314" s="50"/>
      <c r="F314" s="241"/>
      <c r="G314" s="84">
        <f t="shared" si="14"/>
        <v>0</v>
      </c>
      <c r="H314" s="74"/>
      <c r="I314" s="24"/>
      <c r="J314" s="210"/>
      <c r="K314" s="210"/>
    </row>
    <row r="315" spans="1:11" ht="21" customHeight="1" outlineLevel="4">
      <c r="A315" s="379" t="s">
        <v>1274</v>
      </c>
      <c r="B315" s="196" t="s">
        <v>235</v>
      </c>
      <c r="C315" s="85" t="s">
        <v>1</v>
      </c>
      <c r="D315" s="125">
        <v>214</v>
      </c>
      <c r="E315" s="50"/>
      <c r="F315" s="241"/>
      <c r="G315" s="84">
        <f t="shared" si="14"/>
        <v>0</v>
      </c>
      <c r="H315" s="74"/>
      <c r="I315" s="24"/>
      <c r="J315" s="210"/>
      <c r="K315" s="210"/>
    </row>
    <row r="316" spans="1:11" ht="21" customHeight="1" outlineLevel="4">
      <c r="A316" s="379" t="s">
        <v>1275</v>
      </c>
      <c r="B316" s="196" t="s">
        <v>222</v>
      </c>
      <c r="C316" s="85" t="s">
        <v>1</v>
      </c>
      <c r="D316" s="125">
        <v>234</v>
      </c>
      <c r="E316" s="50"/>
      <c r="F316" s="241"/>
      <c r="G316" s="84">
        <f t="shared" si="14"/>
        <v>0</v>
      </c>
      <c r="H316" s="74"/>
      <c r="I316" s="24"/>
      <c r="J316" s="210"/>
      <c r="K316" s="210"/>
    </row>
    <row r="317" spans="1:11" ht="21" customHeight="1" outlineLevel="4">
      <c r="A317" s="379" t="s">
        <v>1276</v>
      </c>
      <c r="B317" s="196" t="s">
        <v>394</v>
      </c>
      <c r="C317" s="85" t="s">
        <v>1</v>
      </c>
      <c r="D317" s="125">
        <v>78</v>
      </c>
      <c r="E317" s="50"/>
      <c r="F317" s="241"/>
      <c r="G317" s="84">
        <f t="shared" si="14"/>
        <v>0</v>
      </c>
      <c r="H317" s="74"/>
      <c r="I317" s="24"/>
      <c r="J317" s="210"/>
      <c r="K317" s="210"/>
    </row>
    <row r="318" spans="1:11" ht="21" customHeight="1" outlineLevel="4">
      <c r="A318" s="379" t="s">
        <v>1277</v>
      </c>
      <c r="B318" s="196" t="s">
        <v>381</v>
      </c>
      <c r="C318" s="85" t="s">
        <v>1</v>
      </c>
      <c r="D318" s="125">
        <v>36</v>
      </c>
      <c r="E318" s="50"/>
      <c r="F318" s="241"/>
      <c r="G318" s="84">
        <f t="shared" si="14"/>
        <v>0</v>
      </c>
      <c r="H318" s="74"/>
      <c r="I318" s="24"/>
      <c r="J318" s="210"/>
      <c r="K318" s="210"/>
    </row>
    <row r="319" spans="1:11" ht="21" customHeight="1" outlineLevel="4">
      <c r="A319" s="379" t="s">
        <v>1278</v>
      </c>
      <c r="B319" s="196" t="s">
        <v>382</v>
      </c>
      <c r="C319" s="85" t="s">
        <v>1</v>
      </c>
      <c r="D319" s="125">
        <v>63</v>
      </c>
      <c r="E319" s="50"/>
      <c r="F319" s="241"/>
      <c r="G319" s="84">
        <f t="shared" si="14"/>
        <v>0</v>
      </c>
      <c r="H319" s="74"/>
      <c r="I319" s="24"/>
      <c r="J319" s="210"/>
      <c r="K319" s="210"/>
    </row>
    <row r="320" spans="1:11" ht="21" customHeight="1" outlineLevel="4">
      <c r="A320" s="379" t="s">
        <v>1279</v>
      </c>
      <c r="B320" s="196" t="s">
        <v>395</v>
      </c>
      <c r="C320" s="85" t="s">
        <v>1</v>
      </c>
      <c r="D320" s="125">
        <v>86</v>
      </c>
      <c r="E320" s="50"/>
      <c r="F320" s="241"/>
      <c r="G320" s="84">
        <f t="shared" si="14"/>
        <v>0</v>
      </c>
      <c r="H320" s="74"/>
      <c r="I320" s="24"/>
      <c r="J320" s="210"/>
      <c r="K320" s="210"/>
    </row>
    <row r="321" spans="1:250" ht="21" customHeight="1" outlineLevel="4">
      <c r="A321" s="379" t="s">
        <v>1280</v>
      </c>
      <c r="B321" s="196" t="s">
        <v>396</v>
      </c>
      <c r="C321" s="85" t="s">
        <v>1</v>
      </c>
      <c r="D321" s="125">
        <v>31</v>
      </c>
      <c r="E321" s="50"/>
      <c r="F321" s="241"/>
      <c r="G321" s="84">
        <f t="shared" si="14"/>
        <v>0</v>
      </c>
      <c r="H321" s="74"/>
      <c r="I321" s="24"/>
      <c r="J321" s="210"/>
      <c r="K321" s="210"/>
    </row>
    <row r="322" spans="1:250" ht="21" customHeight="1" outlineLevel="4">
      <c r="A322" s="379" t="s">
        <v>1281</v>
      </c>
      <c r="B322" s="196" t="s">
        <v>110</v>
      </c>
      <c r="C322" s="85" t="s">
        <v>1</v>
      </c>
      <c r="D322" s="125">
        <v>5</v>
      </c>
      <c r="E322" s="50"/>
      <c r="F322" s="241"/>
      <c r="G322" s="84">
        <f t="shared" si="14"/>
        <v>0</v>
      </c>
      <c r="H322" s="74"/>
      <c r="I322" s="24"/>
      <c r="J322" s="210"/>
      <c r="K322" s="210"/>
    </row>
    <row r="323" spans="1:250" ht="21" customHeight="1" outlineLevel="4">
      <c r="A323" s="379" t="s">
        <v>1282</v>
      </c>
      <c r="B323" s="196" t="s">
        <v>391</v>
      </c>
      <c r="C323" s="85" t="s">
        <v>1</v>
      </c>
      <c r="D323" s="125">
        <v>216</v>
      </c>
      <c r="E323" s="50"/>
      <c r="F323" s="241"/>
      <c r="G323" s="84">
        <f t="shared" si="14"/>
        <v>0</v>
      </c>
      <c r="H323" s="74"/>
      <c r="I323" s="24"/>
      <c r="J323" s="210"/>
      <c r="K323" s="210"/>
    </row>
    <row r="324" spans="1:250" ht="21" customHeight="1" outlineLevel="4">
      <c r="A324" s="379" t="s">
        <v>1283</v>
      </c>
      <c r="B324" s="196" t="s">
        <v>397</v>
      </c>
      <c r="C324" s="85" t="s">
        <v>1</v>
      </c>
      <c r="D324" s="125">
        <v>95</v>
      </c>
      <c r="E324" s="50"/>
      <c r="F324" s="241"/>
      <c r="G324" s="84">
        <f t="shared" si="14"/>
        <v>0</v>
      </c>
      <c r="H324" s="74"/>
      <c r="I324" s="24"/>
      <c r="J324" s="210"/>
      <c r="K324" s="210"/>
    </row>
    <row r="325" spans="1:250" ht="21" customHeight="1" outlineLevel="4">
      <c r="A325" s="379" t="s">
        <v>1284</v>
      </c>
      <c r="B325" s="196" t="s">
        <v>383</v>
      </c>
      <c r="C325" s="85" t="s">
        <v>15</v>
      </c>
      <c r="D325" s="125">
        <v>131</v>
      </c>
      <c r="E325" s="50"/>
      <c r="F325" s="241"/>
      <c r="G325" s="84">
        <f t="shared" si="14"/>
        <v>0</v>
      </c>
      <c r="H325" s="74"/>
      <c r="I325" s="24"/>
      <c r="J325" s="210"/>
      <c r="K325" s="210"/>
    </row>
    <row r="326" spans="1:250" ht="21" customHeight="1" outlineLevel="4">
      <c r="A326" s="379" t="s">
        <v>1285</v>
      </c>
      <c r="B326" s="196" t="s">
        <v>398</v>
      </c>
      <c r="C326" s="85" t="s">
        <v>15</v>
      </c>
      <c r="D326" s="125">
        <v>41</v>
      </c>
      <c r="E326" s="50"/>
      <c r="F326" s="241"/>
      <c r="G326" s="84">
        <f t="shared" si="14"/>
        <v>0</v>
      </c>
      <c r="H326" s="74"/>
      <c r="I326" s="24"/>
      <c r="J326" s="210"/>
      <c r="K326" s="210"/>
    </row>
    <row r="327" spans="1:250" ht="21" customHeight="1" outlineLevel="4">
      <c r="A327" s="379" t="s">
        <v>1286</v>
      </c>
      <c r="B327" s="196" t="s">
        <v>399</v>
      </c>
      <c r="C327" s="85" t="s">
        <v>15</v>
      </c>
      <c r="D327" s="125">
        <v>12</v>
      </c>
      <c r="E327" s="50"/>
      <c r="F327" s="241"/>
      <c r="G327" s="84">
        <f t="shared" si="14"/>
        <v>0</v>
      </c>
      <c r="H327" s="74"/>
      <c r="I327" s="24"/>
      <c r="J327" s="210"/>
      <c r="K327" s="210"/>
    </row>
    <row r="328" spans="1:250" ht="25.2" customHeight="1" outlineLevel="4">
      <c r="A328" s="379" t="s">
        <v>1287</v>
      </c>
      <c r="B328" s="196" t="s">
        <v>103</v>
      </c>
      <c r="C328" s="85" t="s">
        <v>20</v>
      </c>
      <c r="D328" s="125">
        <v>1</v>
      </c>
      <c r="E328" s="50"/>
      <c r="F328" s="160"/>
      <c r="G328" s="84">
        <f t="shared" si="14"/>
        <v>0</v>
      </c>
      <c r="H328" s="24"/>
      <c r="I328" s="24"/>
      <c r="J328" s="210"/>
      <c r="K328" s="210"/>
    </row>
    <row r="329" spans="1:250" s="42" customFormat="1" ht="25.2" customHeight="1" outlineLevel="1">
      <c r="A329" s="382" t="s">
        <v>1288</v>
      </c>
      <c r="B329" s="286" t="s">
        <v>155</v>
      </c>
      <c r="C329" s="254"/>
      <c r="D329" s="303"/>
      <c r="E329" s="200"/>
      <c r="F329" s="255"/>
      <c r="G329" s="256"/>
      <c r="H329" s="201">
        <f>H330+H356+H369</f>
        <v>0</v>
      </c>
      <c r="I329" s="256"/>
      <c r="J329" s="214"/>
      <c r="K329" s="214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5"/>
      <c r="CA329" s="25"/>
      <c r="CB329" s="25"/>
      <c r="CC329" s="25"/>
      <c r="CD329" s="25"/>
      <c r="CE329" s="25"/>
      <c r="CF329" s="25"/>
      <c r="CG329" s="25"/>
      <c r="CH329" s="25"/>
      <c r="CI329" s="25"/>
      <c r="CJ329" s="25"/>
      <c r="CK329" s="25"/>
      <c r="CL329" s="25"/>
      <c r="CM329" s="25"/>
      <c r="CN329" s="25"/>
      <c r="CO329" s="25"/>
      <c r="CP329" s="25"/>
      <c r="CQ329" s="25"/>
      <c r="CR329" s="25"/>
      <c r="CS329" s="25"/>
      <c r="CT329" s="25"/>
      <c r="CU329" s="25"/>
      <c r="CV329" s="25"/>
      <c r="CW329" s="25"/>
      <c r="CX329" s="25"/>
      <c r="CY329" s="25"/>
      <c r="CZ329" s="25"/>
      <c r="DA329" s="25"/>
      <c r="DB329" s="25"/>
      <c r="DC329" s="25"/>
      <c r="DD329" s="25"/>
      <c r="DE329" s="25"/>
      <c r="DF329" s="25"/>
      <c r="DG329" s="25"/>
      <c r="DH329" s="25"/>
      <c r="DI329" s="25"/>
      <c r="DJ329" s="25"/>
      <c r="DK329" s="25"/>
      <c r="DL329" s="25"/>
      <c r="DM329" s="25"/>
      <c r="DN329" s="25"/>
      <c r="DO329" s="25"/>
      <c r="DP329" s="25"/>
      <c r="DQ329" s="25"/>
      <c r="DR329" s="25"/>
      <c r="DS329" s="25"/>
      <c r="DT329" s="25"/>
      <c r="DU329" s="25"/>
      <c r="DV329" s="25"/>
      <c r="DW329" s="25"/>
      <c r="DX329" s="25"/>
      <c r="DY329" s="25"/>
      <c r="DZ329" s="25"/>
      <c r="EA329" s="25"/>
      <c r="EB329" s="25"/>
      <c r="EC329" s="25"/>
      <c r="ED329" s="25"/>
      <c r="EE329" s="25"/>
      <c r="EF329" s="25"/>
      <c r="EG329" s="25"/>
      <c r="EH329" s="25"/>
      <c r="EI329" s="25"/>
      <c r="EJ329" s="25"/>
      <c r="EK329" s="25"/>
      <c r="EL329" s="25"/>
      <c r="EM329" s="25"/>
      <c r="EN329" s="25"/>
      <c r="EO329" s="25"/>
      <c r="EP329" s="25"/>
      <c r="EQ329" s="25"/>
      <c r="ER329" s="25"/>
      <c r="ES329" s="25"/>
      <c r="ET329" s="25"/>
      <c r="EU329" s="25"/>
      <c r="EV329" s="25"/>
      <c r="EW329" s="25"/>
      <c r="EX329" s="25"/>
      <c r="EY329" s="25"/>
      <c r="EZ329" s="25"/>
      <c r="FA329" s="25"/>
      <c r="FB329" s="25"/>
      <c r="FC329" s="25"/>
      <c r="FD329" s="25"/>
      <c r="FE329" s="25"/>
      <c r="FF329" s="25"/>
      <c r="FG329" s="25"/>
      <c r="FH329" s="25"/>
      <c r="FI329" s="25"/>
      <c r="FJ329" s="25"/>
      <c r="FK329" s="25"/>
      <c r="FL329" s="25"/>
      <c r="FM329" s="25"/>
      <c r="FN329" s="25"/>
      <c r="FO329" s="25"/>
      <c r="FP329" s="25"/>
      <c r="FQ329" s="25"/>
      <c r="FR329" s="25"/>
      <c r="FS329" s="25"/>
      <c r="FT329" s="25"/>
      <c r="FU329" s="25"/>
      <c r="FV329" s="25"/>
      <c r="FW329" s="25"/>
      <c r="FX329" s="25"/>
      <c r="FY329" s="25"/>
      <c r="FZ329" s="25"/>
      <c r="GA329" s="25"/>
      <c r="GB329" s="25"/>
      <c r="GC329" s="25"/>
      <c r="GD329" s="25"/>
      <c r="GE329" s="25"/>
      <c r="GF329" s="25"/>
      <c r="GG329" s="25"/>
      <c r="GH329" s="25"/>
      <c r="GI329" s="25"/>
      <c r="GJ329" s="25"/>
      <c r="GK329" s="25"/>
      <c r="GL329" s="25"/>
      <c r="GM329" s="25"/>
      <c r="GN329" s="25"/>
      <c r="GO329" s="25"/>
      <c r="GP329" s="25"/>
      <c r="GQ329" s="25"/>
      <c r="GR329" s="25"/>
      <c r="GS329" s="25"/>
      <c r="GT329" s="25"/>
      <c r="GU329" s="25"/>
      <c r="GV329" s="25"/>
      <c r="GW329" s="25"/>
      <c r="GX329" s="25"/>
      <c r="GY329" s="25"/>
      <c r="GZ329" s="25"/>
      <c r="HA329" s="25"/>
      <c r="HB329" s="25"/>
      <c r="HC329" s="25"/>
      <c r="HD329" s="25"/>
      <c r="HE329" s="25"/>
      <c r="HF329" s="25"/>
      <c r="HG329" s="25"/>
      <c r="HH329" s="25"/>
      <c r="HI329" s="25"/>
      <c r="HJ329" s="25"/>
      <c r="HK329" s="25"/>
      <c r="HL329" s="25"/>
      <c r="HM329" s="25"/>
      <c r="HN329" s="25"/>
      <c r="HO329" s="25"/>
      <c r="HP329" s="25"/>
      <c r="HQ329" s="25"/>
      <c r="HR329" s="25"/>
      <c r="HS329" s="25"/>
      <c r="HT329" s="25"/>
      <c r="HU329" s="25"/>
      <c r="HV329" s="25"/>
      <c r="HW329" s="25"/>
      <c r="HX329" s="25"/>
      <c r="HY329" s="25"/>
      <c r="HZ329" s="25"/>
      <c r="IA329" s="25"/>
      <c r="IB329" s="25"/>
      <c r="IC329" s="25"/>
      <c r="ID329" s="25"/>
      <c r="IE329" s="25"/>
      <c r="IF329" s="25"/>
      <c r="IG329" s="25"/>
      <c r="IH329" s="25"/>
      <c r="II329" s="25"/>
      <c r="IJ329" s="25"/>
      <c r="IK329" s="25"/>
      <c r="IL329" s="25"/>
      <c r="IM329" s="25"/>
      <c r="IN329" s="25"/>
      <c r="IO329" s="25"/>
      <c r="IP329" s="25"/>
    </row>
    <row r="330" spans="1:250" s="42" customFormat="1" ht="21" customHeight="1" outlineLevel="2">
      <c r="A330" s="383" t="s">
        <v>1289</v>
      </c>
      <c r="B330" s="284" t="s">
        <v>325</v>
      </c>
      <c r="C330" s="257"/>
      <c r="D330" s="301"/>
      <c r="E330" s="199"/>
      <c r="F330" s="258"/>
      <c r="G330" s="161"/>
      <c r="H330" s="318">
        <f>SUM(G331:G355)</f>
        <v>0</v>
      </c>
      <c r="I330" s="161"/>
      <c r="J330" s="214"/>
      <c r="K330" s="214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  <c r="CK330" s="25"/>
      <c r="CL330" s="25"/>
      <c r="CM330" s="25"/>
      <c r="CN330" s="25"/>
      <c r="CO330" s="25"/>
      <c r="CP330" s="25"/>
      <c r="CQ330" s="25"/>
      <c r="CR330" s="25"/>
      <c r="CS330" s="25"/>
      <c r="CT330" s="25"/>
      <c r="CU330" s="25"/>
      <c r="CV330" s="25"/>
      <c r="CW330" s="25"/>
      <c r="CX330" s="25"/>
      <c r="CY330" s="25"/>
      <c r="CZ330" s="25"/>
      <c r="DA330" s="25"/>
      <c r="DB330" s="25"/>
      <c r="DC330" s="25"/>
      <c r="DD330" s="25"/>
      <c r="DE330" s="25"/>
      <c r="DF330" s="25"/>
      <c r="DG330" s="25"/>
      <c r="DH330" s="25"/>
      <c r="DI330" s="25"/>
      <c r="DJ330" s="25"/>
      <c r="DK330" s="25"/>
      <c r="DL330" s="25"/>
      <c r="DM330" s="25"/>
      <c r="DN330" s="25"/>
      <c r="DO330" s="25"/>
      <c r="DP330" s="25"/>
      <c r="DQ330" s="25"/>
      <c r="DR330" s="25"/>
      <c r="DS330" s="25"/>
      <c r="DT330" s="25"/>
      <c r="DU330" s="25"/>
      <c r="DV330" s="25"/>
      <c r="DW330" s="25"/>
      <c r="DX330" s="25"/>
      <c r="DY330" s="25"/>
      <c r="DZ330" s="25"/>
      <c r="EA330" s="25"/>
      <c r="EB330" s="25"/>
      <c r="EC330" s="25"/>
      <c r="ED330" s="25"/>
      <c r="EE330" s="25"/>
      <c r="EF330" s="25"/>
      <c r="EG330" s="25"/>
      <c r="EH330" s="25"/>
      <c r="EI330" s="25"/>
      <c r="EJ330" s="25"/>
      <c r="EK330" s="25"/>
      <c r="EL330" s="25"/>
      <c r="EM330" s="25"/>
      <c r="EN330" s="25"/>
      <c r="EO330" s="25"/>
      <c r="EP330" s="25"/>
      <c r="EQ330" s="25"/>
      <c r="ER330" s="25"/>
      <c r="ES330" s="25"/>
      <c r="ET330" s="25"/>
      <c r="EU330" s="25"/>
      <c r="EV330" s="25"/>
      <c r="EW330" s="25"/>
      <c r="EX330" s="25"/>
      <c r="EY330" s="25"/>
      <c r="EZ330" s="25"/>
      <c r="FA330" s="25"/>
      <c r="FB330" s="25"/>
      <c r="FC330" s="25"/>
      <c r="FD330" s="25"/>
      <c r="FE330" s="25"/>
      <c r="FF330" s="25"/>
      <c r="FG330" s="25"/>
      <c r="FH330" s="25"/>
      <c r="FI330" s="25"/>
      <c r="FJ330" s="25"/>
      <c r="FK330" s="25"/>
      <c r="FL330" s="25"/>
      <c r="FM330" s="25"/>
      <c r="FN330" s="25"/>
      <c r="FO330" s="25"/>
      <c r="FP330" s="25"/>
      <c r="FQ330" s="25"/>
      <c r="FR330" s="25"/>
      <c r="FS330" s="25"/>
      <c r="FT330" s="25"/>
      <c r="FU330" s="25"/>
      <c r="FV330" s="25"/>
      <c r="FW330" s="25"/>
      <c r="FX330" s="25"/>
      <c r="FY330" s="25"/>
      <c r="FZ330" s="25"/>
      <c r="GA330" s="25"/>
      <c r="GB330" s="25"/>
      <c r="GC330" s="25"/>
      <c r="GD330" s="25"/>
      <c r="GE330" s="25"/>
      <c r="GF330" s="25"/>
      <c r="GG330" s="25"/>
      <c r="GH330" s="25"/>
      <c r="GI330" s="25"/>
      <c r="GJ330" s="25"/>
      <c r="GK330" s="25"/>
      <c r="GL330" s="25"/>
      <c r="GM330" s="25"/>
      <c r="GN330" s="25"/>
      <c r="GO330" s="25"/>
      <c r="GP330" s="25"/>
      <c r="GQ330" s="25"/>
      <c r="GR330" s="25"/>
      <c r="GS330" s="25"/>
      <c r="GT330" s="25"/>
      <c r="GU330" s="25"/>
      <c r="GV330" s="25"/>
      <c r="GW330" s="25"/>
      <c r="GX330" s="25"/>
      <c r="GY330" s="25"/>
      <c r="GZ330" s="25"/>
      <c r="HA330" s="25"/>
      <c r="HB330" s="25"/>
      <c r="HC330" s="25"/>
      <c r="HD330" s="25"/>
      <c r="HE330" s="25"/>
      <c r="HF330" s="25"/>
      <c r="HG330" s="25"/>
      <c r="HH330" s="25"/>
      <c r="HI330" s="25"/>
      <c r="HJ330" s="25"/>
      <c r="HK330" s="25"/>
      <c r="HL330" s="25"/>
      <c r="HM330" s="25"/>
      <c r="HN330" s="25"/>
      <c r="HO330" s="25"/>
      <c r="HP330" s="25"/>
      <c r="HQ330" s="25"/>
      <c r="HR330" s="25"/>
      <c r="HS330" s="25"/>
      <c r="HT330" s="25"/>
      <c r="HU330" s="25"/>
      <c r="HV330" s="25"/>
      <c r="HW330" s="25"/>
      <c r="HX330" s="25"/>
      <c r="HY330" s="25"/>
      <c r="HZ330" s="25"/>
      <c r="IA330" s="25"/>
      <c r="IB330" s="25"/>
      <c r="IC330" s="25"/>
      <c r="ID330" s="25"/>
      <c r="IE330" s="25"/>
      <c r="IF330" s="25"/>
      <c r="IG330" s="25"/>
      <c r="IH330" s="25"/>
      <c r="II330" s="25"/>
      <c r="IJ330" s="25"/>
      <c r="IK330" s="25"/>
      <c r="IL330" s="25"/>
      <c r="IM330" s="25"/>
      <c r="IN330" s="25"/>
      <c r="IO330" s="25"/>
      <c r="IP330" s="25"/>
    </row>
    <row r="331" spans="1:250" ht="21" customHeight="1" outlineLevel="2">
      <c r="A331" s="379" t="s">
        <v>1290</v>
      </c>
      <c r="B331" s="196" t="s">
        <v>83</v>
      </c>
      <c r="C331" s="85" t="s">
        <v>1</v>
      </c>
      <c r="D331" s="125">
        <v>2254</v>
      </c>
      <c r="E331" s="50"/>
      <c r="F331" s="241"/>
      <c r="G331" s="84">
        <f>E331*F331</f>
        <v>0</v>
      </c>
      <c r="H331" s="24"/>
      <c r="I331" s="24"/>
      <c r="J331" s="210"/>
      <c r="K331" s="210"/>
    </row>
    <row r="332" spans="1:250" ht="21" customHeight="1" outlineLevel="2">
      <c r="A332" s="379" t="s">
        <v>1291</v>
      </c>
      <c r="B332" s="196" t="s">
        <v>84</v>
      </c>
      <c r="C332" s="85" t="s">
        <v>1</v>
      </c>
      <c r="D332" s="125">
        <v>1817</v>
      </c>
      <c r="E332" s="50"/>
      <c r="F332" s="241"/>
      <c r="G332" s="84">
        <f t="shared" ref="G332:G355" si="15">E332*F332</f>
        <v>0</v>
      </c>
      <c r="H332" s="24"/>
      <c r="I332" s="24"/>
      <c r="J332" s="210"/>
      <c r="K332" s="210"/>
    </row>
    <row r="333" spans="1:250" ht="21" customHeight="1" outlineLevel="2">
      <c r="A333" s="379" t="s">
        <v>1292</v>
      </c>
      <c r="B333" s="196" t="s">
        <v>85</v>
      </c>
      <c r="C333" s="85" t="s">
        <v>1</v>
      </c>
      <c r="D333" s="125">
        <v>36</v>
      </c>
      <c r="E333" s="50"/>
      <c r="F333" s="241"/>
      <c r="G333" s="84">
        <f t="shared" si="15"/>
        <v>0</v>
      </c>
      <c r="H333" s="74"/>
      <c r="I333" s="24"/>
      <c r="J333" s="210"/>
      <c r="K333" s="210"/>
    </row>
    <row r="334" spans="1:250" ht="21" customHeight="1" outlineLevel="2">
      <c r="A334" s="379" t="s">
        <v>1293</v>
      </c>
      <c r="B334" s="196" t="s">
        <v>86</v>
      </c>
      <c r="C334" s="85" t="s">
        <v>1</v>
      </c>
      <c r="D334" s="125">
        <v>61</v>
      </c>
      <c r="E334" s="50"/>
      <c r="F334" s="241"/>
      <c r="G334" s="84">
        <f t="shared" si="15"/>
        <v>0</v>
      </c>
      <c r="H334" s="74"/>
      <c r="I334" s="24"/>
      <c r="J334" s="210"/>
      <c r="K334" s="210"/>
    </row>
    <row r="335" spans="1:250" ht="21" customHeight="1" outlineLevel="2">
      <c r="A335" s="379" t="s">
        <v>1294</v>
      </c>
      <c r="B335" s="196" t="s">
        <v>88</v>
      </c>
      <c r="C335" s="85" t="s">
        <v>1</v>
      </c>
      <c r="D335" s="125">
        <v>124</v>
      </c>
      <c r="E335" s="50"/>
      <c r="F335" s="159"/>
      <c r="G335" s="84">
        <f t="shared" si="15"/>
        <v>0</v>
      </c>
      <c r="H335" s="74"/>
      <c r="I335" s="24"/>
      <c r="J335" s="210"/>
      <c r="K335" s="210"/>
    </row>
    <row r="336" spans="1:250" ht="21" customHeight="1" outlineLevel="2">
      <c r="A336" s="379" t="s">
        <v>1295</v>
      </c>
      <c r="B336" s="196" t="s">
        <v>110</v>
      </c>
      <c r="C336" s="85" t="s">
        <v>1</v>
      </c>
      <c r="D336" s="125">
        <v>699</v>
      </c>
      <c r="E336" s="50"/>
      <c r="F336" s="159"/>
      <c r="G336" s="84">
        <f t="shared" si="15"/>
        <v>0</v>
      </c>
      <c r="H336" s="74"/>
      <c r="I336" s="24"/>
      <c r="J336" s="210"/>
      <c r="K336" s="210"/>
    </row>
    <row r="337" spans="1:11" ht="21" customHeight="1" outlineLevel="2">
      <c r="A337" s="379" t="s">
        <v>1296</v>
      </c>
      <c r="B337" s="196" t="s">
        <v>131</v>
      </c>
      <c r="C337" s="85" t="s">
        <v>1</v>
      </c>
      <c r="D337" s="125">
        <v>28</v>
      </c>
      <c r="E337" s="50"/>
      <c r="F337" s="159"/>
      <c r="G337" s="84">
        <f t="shared" si="15"/>
        <v>0</v>
      </c>
      <c r="H337" s="74"/>
      <c r="I337" s="24"/>
      <c r="J337" s="210"/>
      <c r="K337" s="210"/>
    </row>
    <row r="338" spans="1:11" ht="21" customHeight="1" outlineLevel="2">
      <c r="A338" s="379" t="s">
        <v>1297</v>
      </c>
      <c r="B338" s="196" t="s">
        <v>90</v>
      </c>
      <c r="C338" s="85" t="s">
        <v>15</v>
      </c>
      <c r="D338" s="125">
        <v>272</v>
      </c>
      <c r="E338" s="50"/>
      <c r="F338" s="159"/>
      <c r="G338" s="84">
        <f t="shared" si="15"/>
        <v>0</v>
      </c>
      <c r="H338" s="74"/>
      <c r="I338" s="24"/>
      <c r="J338" s="210"/>
      <c r="K338" s="210"/>
    </row>
    <row r="339" spans="1:11" ht="21" customHeight="1" outlineLevel="2">
      <c r="A339" s="379" t="s">
        <v>1298</v>
      </c>
      <c r="B339" s="196" t="s">
        <v>111</v>
      </c>
      <c r="C339" s="85" t="s">
        <v>1</v>
      </c>
      <c r="D339" s="125">
        <v>330</v>
      </c>
      <c r="E339" s="50"/>
      <c r="F339" s="159"/>
      <c r="G339" s="84">
        <f t="shared" si="15"/>
        <v>0</v>
      </c>
      <c r="H339" s="74"/>
      <c r="I339" s="24"/>
      <c r="J339" s="210"/>
      <c r="K339" s="210"/>
    </row>
    <row r="340" spans="1:11" ht="21" customHeight="1" outlineLevel="2">
      <c r="A340" s="379" t="s">
        <v>1299</v>
      </c>
      <c r="B340" s="196" t="s">
        <v>94</v>
      </c>
      <c r="C340" s="85" t="s">
        <v>1</v>
      </c>
      <c r="D340" s="125">
        <v>0.7</v>
      </c>
      <c r="E340" s="50"/>
      <c r="F340" s="159"/>
      <c r="G340" s="84">
        <f t="shared" si="15"/>
        <v>0</v>
      </c>
      <c r="H340" s="74"/>
      <c r="I340" s="24"/>
      <c r="J340" s="210"/>
      <c r="K340" s="210"/>
    </row>
    <row r="341" spans="1:11" ht="21" customHeight="1" outlineLevel="2">
      <c r="A341" s="379" t="s">
        <v>1300</v>
      </c>
      <c r="B341" s="196" t="s">
        <v>92</v>
      </c>
      <c r="C341" s="85" t="s">
        <v>1</v>
      </c>
      <c r="D341" s="125">
        <v>15</v>
      </c>
      <c r="E341" s="50"/>
      <c r="F341" s="241"/>
      <c r="G341" s="84">
        <f t="shared" si="15"/>
        <v>0</v>
      </c>
      <c r="H341" s="74"/>
      <c r="I341" s="24"/>
      <c r="J341" s="210"/>
      <c r="K341" s="210"/>
    </row>
    <row r="342" spans="1:11" ht="21" customHeight="1" outlineLevel="2">
      <c r="A342" s="379" t="s">
        <v>1301</v>
      </c>
      <c r="B342" s="196" t="s">
        <v>11</v>
      </c>
      <c r="C342" s="85" t="s">
        <v>1</v>
      </c>
      <c r="D342" s="125">
        <v>8</v>
      </c>
      <c r="E342" s="50"/>
      <c r="F342" s="241"/>
      <c r="G342" s="84">
        <f t="shared" si="15"/>
        <v>0</v>
      </c>
      <c r="H342" s="74"/>
      <c r="I342" s="24"/>
      <c r="J342" s="210"/>
      <c r="K342" s="210"/>
    </row>
    <row r="343" spans="1:11" ht="21" customHeight="1" outlineLevel="2">
      <c r="A343" s="379" t="s">
        <v>1302</v>
      </c>
      <c r="B343" s="196" t="s">
        <v>235</v>
      </c>
      <c r="C343" s="85" t="s">
        <v>1</v>
      </c>
      <c r="D343" s="125">
        <v>129</v>
      </c>
      <c r="E343" s="50"/>
      <c r="F343" s="241"/>
      <c r="G343" s="84">
        <f t="shared" si="15"/>
        <v>0</v>
      </c>
      <c r="H343" s="74"/>
      <c r="I343" s="24"/>
      <c r="J343" s="210"/>
      <c r="K343" s="210"/>
    </row>
    <row r="344" spans="1:11" ht="21" customHeight="1" outlineLevel="2">
      <c r="A344" s="379" t="s">
        <v>1303</v>
      </c>
      <c r="B344" s="196" t="s">
        <v>221</v>
      </c>
      <c r="C344" s="85" t="s">
        <v>1</v>
      </c>
      <c r="D344" s="125">
        <v>105</v>
      </c>
      <c r="E344" s="50"/>
      <c r="F344" s="241"/>
      <c r="G344" s="84">
        <f t="shared" si="15"/>
        <v>0</v>
      </c>
      <c r="H344" s="74"/>
      <c r="I344" s="24"/>
      <c r="J344" s="210"/>
      <c r="K344" s="210"/>
    </row>
    <row r="345" spans="1:11" ht="21" customHeight="1" outlineLevel="2">
      <c r="A345" s="379" t="s">
        <v>1304</v>
      </c>
      <c r="B345" s="196" t="s">
        <v>227</v>
      </c>
      <c r="C345" s="85" t="s">
        <v>1</v>
      </c>
      <c r="D345" s="125">
        <v>268</v>
      </c>
      <c r="E345" s="50"/>
      <c r="F345" s="241"/>
      <c r="G345" s="84">
        <f t="shared" si="15"/>
        <v>0</v>
      </c>
      <c r="H345" s="74"/>
      <c r="I345" s="24"/>
      <c r="J345" s="210"/>
      <c r="K345" s="210"/>
    </row>
    <row r="346" spans="1:11" ht="21" customHeight="1" outlineLevel="2">
      <c r="A346" s="379" t="s">
        <v>1305</v>
      </c>
      <c r="B346" s="196" t="s">
        <v>400</v>
      </c>
      <c r="C346" s="85" t="s">
        <v>1</v>
      </c>
      <c r="D346" s="125">
        <v>359</v>
      </c>
      <c r="E346" s="50"/>
      <c r="F346" s="241"/>
      <c r="G346" s="84">
        <f t="shared" si="15"/>
        <v>0</v>
      </c>
      <c r="H346" s="74"/>
      <c r="I346" s="24"/>
      <c r="J346" s="210"/>
      <c r="K346" s="210"/>
    </row>
    <row r="347" spans="1:11" ht="21" customHeight="1" outlineLevel="2">
      <c r="A347" s="379" t="s">
        <v>1306</v>
      </c>
      <c r="B347" s="196" t="s">
        <v>401</v>
      </c>
      <c r="C347" s="85" t="s">
        <v>1</v>
      </c>
      <c r="D347" s="125">
        <v>1482</v>
      </c>
      <c r="E347" s="50"/>
      <c r="F347" s="241"/>
      <c r="G347" s="84">
        <f t="shared" si="15"/>
        <v>0</v>
      </c>
      <c r="H347" s="74"/>
      <c r="I347" s="24"/>
      <c r="J347" s="210"/>
      <c r="K347" s="210"/>
    </row>
    <row r="348" spans="1:11" ht="21" customHeight="1" outlineLevel="2">
      <c r="A348" s="379" t="s">
        <v>1307</v>
      </c>
      <c r="B348" s="196" t="s">
        <v>402</v>
      </c>
      <c r="C348" s="85" t="s">
        <v>1</v>
      </c>
      <c r="D348" s="125">
        <v>35</v>
      </c>
      <c r="E348" s="50"/>
      <c r="F348" s="241"/>
      <c r="G348" s="84">
        <f t="shared" si="15"/>
        <v>0</v>
      </c>
      <c r="H348" s="74"/>
      <c r="I348" s="24"/>
      <c r="J348" s="210"/>
      <c r="K348" s="210"/>
    </row>
    <row r="349" spans="1:11" ht="21" customHeight="1" outlineLevel="2">
      <c r="A349" s="379" t="s">
        <v>1308</v>
      </c>
      <c r="B349" s="196" t="s">
        <v>403</v>
      </c>
      <c r="C349" s="85" t="s">
        <v>1</v>
      </c>
      <c r="D349" s="125">
        <v>58</v>
      </c>
      <c r="E349" s="50"/>
      <c r="F349" s="241"/>
      <c r="G349" s="84">
        <f t="shared" si="15"/>
        <v>0</v>
      </c>
      <c r="H349" s="74"/>
      <c r="I349" s="24"/>
      <c r="J349" s="210"/>
      <c r="K349" s="210"/>
    </row>
    <row r="350" spans="1:11" ht="21" customHeight="1" outlineLevel="2">
      <c r="A350" s="379" t="s">
        <v>1309</v>
      </c>
      <c r="B350" s="196" t="s">
        <v>222</v>
      </c>
      <c r="C350" s="85" t="s">
        <v>1</v>
      </c>
      <c r="D350" s="125">
        <v>1162</v>
      </c>
      <c r="E350" s="50"/>
      <c r="F350" s="241"/>
      <c r="G350" s="84">
        <f t="shared" si="15"/>
        <v>0</v>
      </c>
      <c r="H350" s="74"/>
      <c r="I350" s="24"/>
      <c r="J350" s="210"/>
      <c r="K350" s="210"/>
    </row>
    <row r="351" spans="1:11" ht="21" customHeight="1" outlineLevel="2">
      <c r="A351" s="379" t="s">
        <v>1310</v>
      </c>
      <c r="B351" s="196" t="s">
        <v>394</v>
      </c>
      <c r="C351" s="85" t="s">
        <v>1</v>
      </c>
      <c r="D351" s="125">
        <v>177</v>
      </c>
      <c r="E351" s="50"/>
      <c r="F351" s="241"/>
      <c r="G351" s="84">
        <f t="shared" si="15"/>
        <v>0</v>
      </c>
      <c r="H351" s="74"/>
      <c r="I351" s="24"/>
      <c r="J351" s="210"/>
      <c r="K351" s="210"/>
    </row>
    <row r="352" spans="1:11" ht="21" customHeight="1" outlineLevel="2">
      <c r="A352" s="379" t="s">
        <v>1311</v>
      </c>
      <c r="B352" s="196" t="s">
        <v>381</v>
      </c>
      <c r="C352" s="85" t="s">
        <v>1</v>
      </c>
      <c r="D352" s="125">
        <v>14</v>
      </c>
      <c r="E352" s="50"/>
      <c r="F352" s="241"/>
      <c r="G352" s="84">
        <f t="shared" si="15"/>
        <v>0</v>
      </c>
      <c r="H352" s="74"/>
      <c r="I352" s="24"/>
      <c r="J352" s="210"/>
      <c r="K352" s="210"/>
    </row>
    <row r="353" spans="1:250" ht="21" customHeight="1" outlineLevel="2">
      <c r="A353" s="379" t="s">
        <v>1312</v>
      </c>
      <c r="B353" s="196" t="s">
        <v>404</v>
      </c>
      <c r="C353" s="85" t="s">
        <v>1</v>
      </c>
      <c r="D353" s="125">
        <v>685</v>
      </c>
      <c r="E353" s="50"/>
      <c r="F353" s="241"/>
      <c r="G353" s="84">
        <f t="shared" si="15"/>
        <v>0</v>
      </c>
      <c r="H353" s="74"/>
      <c r="I353" s="24"/>
      <c r="J353" s="210"/>
      <c r="K353" s="210"/>
    </row>
    <row r="354" spans="1:250" ht="21" customHeight="1" outlineLevel="2">
      <c r="A354" s="379" t="s">
        <v>1313</v>
      </c>
      <c r="B354" s="196" t="s">
        <v>405</v>
      </c>
      <c r="C354" s="85" t="s">
        <v>15</v>
      </c>
      <c r="D354" s="125">
        <v>99</v>
      </c>
      <c r="E354" s="50"/>
      <c r="F354" s="241"/>
      <c r="G354" s="84">
        <f t="shared" si="15"/>
        <v>0</v>
      </c>
      <c r="H354" s="74"/>
      <c r="I354" s="24"/>
      <c r="J354" s="210"/>
      <c r="K354" s="210"/>
    </row>
    <row r="355" spans="1:250" ht="25.2" customHeight="1" outlineLevel="2">
      <c r="A355" s="379" t="s">
        <v>1314</v>
      </c>
      <c r="B355" s="196" t="s">
        <v>103</v>
      </c>
      <c r="C355" s="85" t="s">
        <v>20</v>
      </c>
      <c r="D355" s="125">
        <v>1</v>
      </c>
      <c r="E355" s="50"/>
      <c r="F355" s="160"/>
      <c r="G355" s="84">
        <f t="shared" si="15"/>
        <v>0</v>
      </c>
      <c r="H355" s="24"/>
      <c r="I355" s="24"/>
      <c r="J355" s="210"/>
      <c r="K355" s="210"/>
    </row>
    <row r="356" spans="1:250" s="42" customFormat="1" ht="21" customHeight="1" outlineLevel="2">
      <c r="A356" s="383" t="s">
        <v>1315</v>
      </c>
      <c r="B356" s="284" t="s">
        <v>326</v>
      </c>
      <c r="C356" s="257"/>
      <c r="D356" s="301"/>
      <c r="E356" s="199"/>
      <c r="F356" s="258"/>
      <c r="G356" s="161"/>
      <c r="H356" s="318">
        <f>SUM(G357:G368)</f>
        <v>0</v>
      </c>
      <c r="I356" s="161"/>
      <c r="J356" s="214"/>
      <c r="K356" s="214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  <c r="CU356" s="25"/>
      <c r="CV356" s="25"/>
      <c r="CW356" s="25"/>
      <c r="CX356" s="25"/>
      <c r="CY356" s="25"/>
      <c r="CZ356" s="25"/>
      <c r="DA356" s="25"/>
      <c r="DB356" s="25"/>
      <c r="DC356" s="25"/>
      <c r="DD356" s="25"/>
      <c r="DE356" s="25"/>
      <c r="DF356" s="25"/>
      <c r="DG356" s="25"/>
      <c r="DH356" s="25"/>
      <c r="DI356" s="25"/>
      <c r="DJ356" s="25"/>
      <c r="DK356" s="25"/>
      <c r="DL356" s="25"/>
      <c r="DM356" s="25"/>
      <c r="DN356" s="25"/>
      <c r="DO356" s="25"/>
      <c r="DP356" s="25"/>
      <c r="DQ356" s="25"/>
      <c r="DR356" s="25"/>
      <c r="DS356" s="25"/>
      <c r="DT356" s="25"/>
      <c r="DU356" s="25"/>
      <c r="DV356" s="25"/>
      <c r="DW356" s="25"/>
      <c r="DX356" s="25"/>
      <c r="DY356" s="25"/>
      <c r="DZ356" s="25"/>
      <c r="EA356" s="25"/>
      <c r="EB356" s="25"/>
      <c r="EC356" s="25"/>
      <c r="ED356" s="25"/>
      <c r="EE356" s="25"/>
      <c r="EF356" s="25"/>
      <c r="EG356" s="25"/>
      <c r="EH356" s="25"/>
      <c r="EI356" s="25"/>
      <c r="EJ356" s="25"/>
      <c r="EK356" s="25"/>
      <c r="EL356" s="25"/>
      <c r="EM356" s="25"/>
      <c r="EN356" s="25"/>
      <c r="EO356" s="25"/>
      <c r="EP356" s="25"/>
      <c r="EQ356" s="25"/>
      <c r="ER356" s="25"/>
      <c r="ES356" s="25"/>
      <c r="ET356" s="25"/>
      <c r="EU356" s="25"/>
      <c r="EV356" s="25"/>
      <c r="EW356" s="25"/>
      <c r="EX356" s="25"/>
      <c r="EY356" s="25"/>
      <c r="EZ356" s="25"/>
      <c r="FA356" s="25"/>
      <c r="FB356" s="25"/>
      <c r="FC356" s="25"/>
      <c r="FD356" s="25"/>
      <c r="FE356" s="25"/>
      <c r="FF356" s="25"/>
      <c r="FG356" s="25"/>
      <c r="FH356" s="25"/>
      <c r="FI356" s="25"/>
      <c r="FJ356" s="25"/>
      <c r="FK356" s="25"/>
      <c r="FL356" s="25"/>
      <c r="FM356" s="25"/>
      <c r="FN356" s="25"/>
      <c r="FO356" s="25"/>
      <c r="FP356" s="25"/>
      <c r="FQ356" s="25"/>
      <c r="FR356" s="25"/>
      <c r="FS356" s="25"/>
      <c r="FT356" s="25"/>
      <c r="FU356" s="25"/>
      <c r="FV356" s="25"/>
      <c r="FW356" s="25"/>
      <c r="FX356" s="25"/>
      <c r="FY356" s="25"/>
      <c r="FZ356" s="25"/>
      <c r="GA356" s="25"/>
      <c r="GB356" s="25"/>
      <c r="GC356" s="25"/>
      <c r="GD356" s="25"/>
      <c r="GE356" s="25"/>
      <c r="GF356" s="25"/>
      <c r="GG356" s="25"/>
      <c r="GH356" s="25"/>
      <c r="GI356" s="25"/>
      <c r="GJ356" s="25"/>
      <c r="GK356" s="25"/>
      <c r="GL356" s="25"/>
      <c r="GM356" s="25"/>
      <c r="GN356" s="25"/>
      <c r="GO356" s="25"/>
      <c r="GP356" s="25"/>
      <c r="GQ356" s="25"/>
      <c r="GR356" s="25"/>
      <c r="GS356" s="25"/>
      <c r="GT356" s="25"/>
      <c r="GU356" s="25"/>
      <c r="GV356" s="25"/>
      <c r="GW356" s="25"/>
      <c r="GX356" s="25"/>
      <c r="GY356" s="25"/>
      <c r="GZ356" s="25"/>
      <c r="HA356" s="25"/>
      <c r="HB356" s="25"/>
      <c r="HC356" s="25"/>
      <c r="HD356" s="25"/>
      <c r="HE356" s="25"/>
      <c r="HF356" s="25"/>
      <c r="HG356" s="25"/>
      <c r="HH356" s="25"/>
      <c r="HI356" s="25"/>
      <c r="HJ356" s="25"/>
      <c r="HK356" s="25"/>
      <c r="HL356" s="25"/>
      <c r="HM356" s="25"/>
      <c r="HN356" s="25"/>
      <c r="HO356" s="25"/>
      <c r="HP356" s="25"/>
      <c r="HQ356" s="25"/>
      <c r="HR356" s="25"/>
      <c r="HS356" s="25"/>
      <c r="HT356" s="25"/>
      <c r="HU356" s="25"/>
      <c r="HV356" s="25"/>
      <c r="HW356" s="25"/>
      <c r="HX356" s="25"/>
      <c r="HY356" s="25"/>
      <c r="HZ356" s="25"/>
      <c r="IA356" s="25"/>
      <c r="IB356" s="25"/>
      <c r="IC356" s="25"/>
      <c r="ID356" s="25"/>
      <c r="IE356" s="25"/>
      <c r="IF356" s="25"/>
      <c r="IG356" s="25"/>
      <c r="IH356" s="25"/>
      <c r="II356" s="25"/>
      <c r="IJ356" s="25"/>
      <c r="IK356" s="25"/>
      <c r="IL356" s="25"/>
      <c r="IM356" s="25"/>
      <c r="IN356" s="25"/>
      <c r="IO356" s="25"/>
      <c r="IP356" s="25"/>
    </row>
    <row r="357" spans="1:250" ht="21" customHeight="1" outlineLevel="2">
      <c r="A357" s="379" t="s">
        <v>1316</v>
      </c>
      <c r="B357" s="196" t="s">
        <v>83</v>
      </c>
      <c r="C357" s="85" t="s">
        <v>1</v>
      </c>
      <c r="D357" s="125">
        <v>999</v>
      </c>
      <c r="E357" s="50"/>
      <c r="F357" s="241"/>
      <c r="G357" s="84">
        <f>E357*F357</f>
        <v>0</v>
      </c>
      <c r="H357" s="24"/>
      <c r="I357" s="24"/>
      <c r="J357" s="210"/>
      <c r="K357" s="210"/>
    </row>
    <row r="358" spans="1:250" ht="21" customHeight="1" outlineLevel="2">
      <c r="A358" s="379" t="s">
        <v>1317</v>
      </c>
      <c r="B358" s="196" t="s">
        <v>84</v>
      </c>
      <c r="C358" s="85" t="s">
        <v>1</v>
      </c>
      <c r="D358" s="125">
        <v>1159</v>
      </c>
      <c r="E358" s="50"/>
      <c r="F358" s="241"/>
      <c r="G358" s="84">
        <f t="shared" ref="G358:G368" si="16">E358*F358</f>
        <v>0</v>
      </c>
      <c r="H358" s="126"/>
      <c r="I358" s="24"/>
      <c r="J358" s="210"/>
      <c r="K358" s="210"/>
    </row>
    <row r="359" spans="1:250" ht="21" customHeight="1" outlineLevel="2">
      <c r="A359" s="379" t="s">
        <v>1318</v>
      </c>
      <c r="B359" s="196" t="s">
        <v>131</v>
      </c>
      <c r="C359" s="85" t="s">
        <v>1</v>
      </c>
      <c r="D359" s="125">
        <v>19</v>
      </c>
      <c r="E359" s="50"/>
      <c r="F359" s="159"/>
      <c r="G359" s="84">
        <f t="shared" si="16"/>
        <v>0</v>
      </c>
      <c r="H359" s="74"/>
      <c r="I359" s="24"/>
      <c r="J359" s="210"/>
      <c r="K359" s="210"/>
    </row>
    <row r="360" spans="1:250" ht="21" customHeight="1" outlineLevel="2">
      <c r="A360" s="379" t="s">
        <v>1319</v>
      </c>
      <c r="B360" s="196" t="s">
        <v>90</v>
      </c>
      <c r="C360" s="85" t="s">
        <v>15</v>
      </c>
      <c r="D360" s="125">
        <v>213</v>
      </c>
      <c r="E360" s="50"/>
      <c r="F360" s="159"/>
      <c r="G360" s="84">
        <f t="shared" si="16"/>
        <v>0</v>
      </c>
      <c r="H360" s="74"/>
      <c r="I360" s="24"/>
      <c r="J360" s="210"/>
      <c r="K360" s="210"/>
    </row>
    <row r="361" spans="1:250" ht="21" customHeight="1" outlineLevel="2">
      <c r="A361" s="379" t="s">
        <v>1320</v>
      </c>
      <c r="B361" s="196" t="s">
        <v>102</v>
      </c>
      <c r="C361" s="85" t="s">
        <v>15</v>
      </c>
      <c r="D361" s="125">
        <v>33</v>
      </c>
      <c r="E361" s="50"/>
      <c r="F361" s="159"/>
      <c r="G361" s="84">
        <f t="shared" si="16"/>
        <v>0</v>
      </c>
      <c r="H361" s="74"/>
      <c r="I361" s="24"/>
      <c r="J361" s="210"/>
      <c r="K361" s="210"/>
    </row>
    <row r="362" spans="1:250" ht="21" customHeight="1" outlineLevel="2">
      <c r="A362" s="379" t="s">
        <v>1321</v>
      </c>
      <c r="B362" s="196" t="s">
        <v>11</v>
      </c>
      <c r="C362" s="85" t="s">
        <v>1</v>
      </c>
      <c r="D362" s="125">
        <v>1</v>
      </c>
      <c r="E362" s="50"/>
      <c r="F362" s="160"/>
      <c r="G362" s="84">
        <f t="shared" si="16"/>
        <v>0</v>
      </c>
      <c r="H362" s="74"/>
      <c r="I362" s="24"/>
      <c r="J362" s="210"/>
      <c r="K362" s="210"/>
    </row>
    <row r="363" spans="1:250" ht="21" customHeight="1" outlineLevel="2">
      <c r="A363" s="379" t="s">
        <v>1322</v>
      </c>
      <c r="B363" s="196" t="s">
        <v>110</v>
      </c>
      <c r="C363" s="85" t="s">
        <v>1</v>
      </c>
      <c r="D363" s="125">
        <v>1130</v>
      </c>
      <c r="E363" s="50"/>
      <c r="F363" s="241"/>
      <c r="G363" s="84">
        <f t="shared" si="16"/>
        <v>0</v>
      </c>
      <c r="H363" s="74"/>
      <c r="I363" s="24"/>
      <c r="J363" s="210"/>
      <c r="K363" s="210"/>
    </row>
    <row r="364" spans="1:250" ht="21" customHeight="1" outlineLevel="2">
      <c r="A364" s="379" t="s">
        <v>1323</v>
      </c>
      <c r="B364" s="196" t="s">
        <v>406</v>
      </c>
      <c r="C364" s="85" t="s">
        <v>1</v>
      </c>
      <c r="D364" s="125">
        <v>15</v>
      </c>
      <c r="E364" s="50"/>
      <c r="F364" s="241"/>
      <c r="G364" s="84">
        <f t="shared" si="16"/>
        <v>0</v>
      </c>
      <c r="H364" s="74"/>
      <c r="I364" s="24"/>
      <c r="J364" s="210"/>
      <c r="K364" s="210"/>
    </row>
    <row r="365" spans="1:250" ht="21" customHeight="1" outlineLevel="2">
      <c r="A365" s="379" t="s">
        <v>1324</v>
      </c>
      <c r="B365" s="196" t="s">
        <v>222</v>
      </c>
      <c r="C365" s="85" t="s">
        <v>1</v>
      </c>
      <c r="D365" s="125">
        <v>1003</v>
      </c>
      <c r="E365" s="50"/>
      <c r="F365" s="241"/>
      <c r="G365" s="84">
        <f t="shared" si="16"/>
        <v>0</v>
      </c>
      <c r="H365" s="74"/>
      <c r="I365" s="24"/>
      <c r="J365" s="210"/>
      <c r="K365" s="210"/>
    </row>
    <row r="366" spans="1:250" ht="21" customHeight="1" outlineLevel="2">
      <c r="A366" s="379" t="s">
        <v>1325</v>
      </c>
      <c r="B366" s="196" t="s">
        <v>407</v>
      </c>
      <c r="C366" s="85" t="s">
        <v>1</v>
      </c>
      <c r="D366" s="125">
        <v>146</v>
      </c>
      <c r="E366" s="50"/>
      <c r="F366" s="241"/>
      <c r="G366" s="84">
        <f t="shared" si="16"/>
        <v>0</v>
      </c>
      <c r="H366" s="74"/>
      <c r="I366" s="24"/>
      <c r="J366" s="210"/>
      <c r="K366" s="210"/>
    </row>
    <row r="367" spans="1:250" ht="21" customHeight="1" outlineLevel="2">
      <c r="A367" s="379" t="s">
        <v>1326</v>
      </c>
      <c r="B367" s="196" t="s">
        <v>408</v>
      </c>
      <c r="C367" s="85" t="s">
        <v>1</v>
      </c>
      <c r="D367" s="125">
        <v>370</v>
      </c>
      <c r="E367" s="50"/>
      <c r="F367" s="241"/>
      <c r="G367" s="84">
        <f t="shared" si="16"/>
        <v>0</v>
      </c>
      <c r="H367" s="74"/>
      <c r="I367" s="24"/>
      <c r="J367" s="210"/>
      <c r="K367" s="210"/>
    </row>
    <row r="368" spans="1:250" ht="25.2" customHeight="1" outlineLevel="2">
      <c r="A368" s="379" t="s">
        <v>1327</v>
      </c>
      <c r="B368" s="196" t="s">
        <v>103</v>
      </c>
      <c r="C368" s="85" t="s">
        <v>20</v>
      </c>
      <c r="D368" s="125">
        <v>1</v>
      </c>
      <c r="E368" s="50"/>
      <c r="F368" s="160"/>
      <c r="G368" s="84">
        <f t="shared" si="16"/>
        <v>0</v>
      </c>
      <c r="H368" s="24"/>
      <c r="I368" s="24"/>
      <c r="J368" s="210"/>
      <c r="K368" s="210"/>
    </row>
    <row r="369" spans="1:250" s="42" customFormat="1" ht="21" customHeight="1" outlineLevel="2">
      <c r="A369" s="383" t="s">
        <v>1328</v>
      </c>
      <c r="B369" s="284" t="s">
        <v>327</v>
      </c>
      <c r="C369" s="257"/>
      <c r="D369" s="301"/>
      <c r="E369" s="199"/>
      <c r="F369" s="258"/>
      <c r="G369" s="161"/>
      <c r="H369" s="318">
        <f>SUM(G370:G378)</f>
        <v>0</v>
      </c>
      <c r="I369" s="161"/>
      <c r="J369" s="214"/>
      <c r="K369" s="214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25"/>
      <c r="CA369" s="25"/>
      <c r="CB369" s="25"/>
      <c r="CC369" s="25"/>
      <c r="CD369" s="25"/>
      <c r="CE369" s="25"/>
      <c r="CF369" s="25"/>
      <c r="CG369" s="25"/>
      <c r="CH369" s="25"/>
      <c r="CI369" s="25"/>
      <c r="CJ369" s="25"/>
      <c r="CK369" s="25"/>
      <c r="CL369" s="25"/>
      <c r="CM369" s="25"/>
      <c r="CN369" s="25"/>
      <c r="CO369" s="25"/>
      <c r="CP369" s="25"/>
      <c r="CQ369" s="25"/>
      <c r="CR369" s="25"/>
      <c r="CS369" s="25"/>
      <c r="CT369" s="25"/>
      <c r="CU369" s="25"/>
      <c r="CV369" s="25"/>
      <c r="CW369" s="25"/>
      <c r="CX369" s="25"/>
      <c r="CY369" s="25"/>
      <c r="CZ369" s="25"/>
      <c r="DA369" s="25"/>
      <c r="DB369" s="25"/>
      <c r="DC369" s="25"/>
      <c r="DD369" s="25"/>
      <c r="DE369" s="25"/>
      <c r="DF369" s="25"/>
      <c r="DG369" s="25"/>
      <c r="DH369" s="25"/>
      <c r="DI369" s="25"/>
      <c r="DJ369" s="25"/>
      <c r="DK369" s="25"/>
      <c r="DL369" s="25"/>
      <c r="DM369" s="25"/>
      <c r="DN369" s="25"/>
      <c r="DO369" s="25"/>
      <c r="DP369" s="25"/>
      <c r="DQ369" s="25"/>
      <c r="DR369" s="25"/>
      <c r="DS369" s="25"/>
      <c r="DT369" s="25"/>
      <c r="DU369" s="25"/>
      <c r="DV369" s="25"/>
      <c r="DW369" s="25"/>
      <c r="DX369" s="25"/>
      <c r="DY369" s="25"/>
      <c r="DZ369" s="25"/>
      <c r="EA369" s="25"/>
      <c r="EB369" s="25"/>
      <c r="EC369" s="25"/>
      <c r="ED369" s="25"/>
      <c r="EE369" s="25"/>
      <c r="EF369" s="25"/>
      <c r="EG369" s="25"/>
      <c r="EH369" s="25"/>
      <c r="EI369" s="25"/>
      <c r="EJ369" s="25"/>
      <c r="EK369" s="25"/>
      <c r="EL369" s="25"/>
      <c r="EM369" s="25"/>
      <c r="EN369" s="25"/>
      <c r="EO369" s="25"/>
      <c r="EP369" s="25"/>
      <c r="EQ369" s="25"/>
      <c r="ER369" s="25"/>
      <c r="ES369" s="25"/>
      <c r="ET369" s="25"/>
      <c r="EU369" s="25"/>
      <c r="EV369" s="25"/>
      <c r="EW369" s="25"/>
      <c r="EX369" s="25"/>
      <c r="EY369" s="25"/>
      <c r="EZ369" s="25"/>
      <c r="FA369" s="25"/>
      <c r="FB369" s="25"/>
      <c r="FC369" s="25"/>
      <c r="FD369" s="25"/>
      <c r="FE369" s="25"/>
      <c r="FF369" s="25"/>
      <c r="FG369" s="25"/>
      <c r="FH369" s="25"/>
      <c r="FI369" s="25"/>
      <c r="FJ369" s="25"/>
      <c r="FK369" s="25"/>
      <c r="FL369" s="25"/>
      <c r="FM369" s="25"/>
      <c r="FN369" s="25"/>
      <c r="FO369" s="25"/>
      <c r="FP369" s="25"/>
      <c r="FQ369" s="25"/>
      <c r="FR369" s="25"/>
      <c r="FS369" s="25"/>
      <c r="FT369" s="25"/>
      <c r="FU369" s="25"/>
      <c r="FV369" s="25"/>
      <c r="FW369" s="25"/>
      <c r="FX369" s="25"/>
      <c r="FY369" s="25"/>
      <c r="FZ369" s="25"/>
      <c r="GA369" s="25"/>
      <c r="GB369" s="25"/>
      <c r="GC369" s="25"/>
      <c r="GD369" s="25"/>
      <c r="GE369" s="25"/>
      <c r="GF369" s="25"/>
      <c r="GG369" s="25"/>
      <c r="GH369" s="25"/>
      <c r="GI369" s="25"/>
      <c r="GJ369" s="25"/>
      <c r="GK369" s="25"/>
      <c r="GL369" s="25"/>
      <c r="GM369" s="25"/>
      <c r="GN369" s="25"/>
      <c r="GO369" s="25"/>
      <c r="GP369" s="25"/>
      <c r="GQ369" s="25"/>
      <c r="GR369" s="25"/>
      <c r="GS369" s="25"/>
      <c r="GT369" s="25"/>
      <c r="GU369" s="25"/>
      <c r="GV369" s="25"/>
      <c r="GW369" s="25"/>
      <c r="GX369" s="25"/>
      <c r="GY369" s="25"/>
      <c r="GZ369" s="25"/>
      <c r="HA369" s="25"/>
      <c r="HB369" s="25"/>
      <c r="HC369" s="25"/>
      <c r="HD369" s="25"/>
      <c r="HE369" s="25"/>
      <c r="HF369" s="25"/>
      <c r="HG369" s="25"/>
      <c r="HH369" s="25"/>
      <c r="HI369" s="25"/>
      <c r="HJ369" s="25"/>
      <c r="HK369" s="25"/>
      <c r="HL369" s="25"/>
      <c r="HM369" s="25"/>
      <c r="HN369" s="25"/>
      <c r="HO369" s="25"/>
      <c r="HP369" s="25"/>
      <c r="HQ369" s="25"/>
      <c r="HR369" s="25"/>
      <c r="HS369" s="25"/>
      <c r="HT369" s="25"/>
      <c r="HU369" s="25"/>
      <c r="HV369" s="25"/>
      <c r="HW369" s="25"/>
      <c r="HX369" s="25"/>
      <c r="HY369" s="25"/>
      <c r="HZ369" s="25"/>
      <c r="IA369" s="25"/>
      <c r="IB369" s="25"/>
      <c r="IC369" s="25"/>
      <c r="ID369" s="25"/>
      <c r="IE369" s="25"/>
      <c r="IF369" s="25"/>
      <c r="IG369" s="25"/>
      <c r="IH369" s="25"/>
      <c r="II369" s="25"/>
      <c r="IJ369" s="25"/>
      <c r="IK369" s="25"/>
      <c r="IL369" s="25"/>
      <c r="IM369" s="25"/>
      <c r="IN369" s="25"/>
      <c r="IO369" s="25"/>
      <c r="IP369" s="25"/>
    </row>
    <row r="370" spans="1:250" ht="21" customHeight="1" outlineLevel="2">
      <c r="A370" s="379" t="s">
        <v>1329</v>
      </c>
      <c r="B370" s="196" t="s">
        <v>83</v>
      </c>
      <c r="C370" s="85" t="s">
        <v>1</v>
      </c>
      <c r="D370" s="125">
        <v>823</v>
      </c>
      <c r="E370" s="50"/>
      <c r="F370" s="241"/>
      <c r="G370" s="84">
        <f>E370*F370</f>
        <v>0</v>
      </c>
      <c r="H370" s="24"/>
      <c r="I370" s="24"/>
      <c r="J370" s="210"/>
      <c r="K370" s="210"/>
    </row>
    <row r="371" spans="1:250" ht="21" customHeight="1" outlineLevel="2">
      <c r="A371" s="379" t="s">
        <v>1330</v>
      </c>
      <c r="B371" s="196" t="s">
        <v>84</v>
      </c>
      <c r="C371" s="85" t="s">
        <v>1</v>
      </c>
      <c r="D371" s="125">
        <v>964</v>
      </c>
      <c r="E371" s="50"/>
      <c r="F371" s="241"/>
      <c r="G371" s="84">
        <f t="shared" ref="G371:G378" si="17">E371*F371</f>
        <v>0</v>
      </c>
      <c r="H371" s="126"/>
      <c r="I371" s="24"/>
      <c r="J371" s="210"/>
      <c r="K371" s="210"/>
    </row>
    <row r="372" spans="1:250" ht="21" customHeight="1" outlineLevel="2">
      <c r="A372" s="379" t="s">
        <v>1331</v>
      </c>
      <c r="B372" s="196" t="s">
        <v>131</v>
      </c>
      <c r="C372" s="85" t="s">
        <v>1</v>
      </c>
      <c r="D372" s="125">
        <v>19</v>
      </c>
      <c r="E372" s="50"/>
      <c r="F372" s="159"/>
      <c r="G372" s="84">
        <f t="shared" si="17"/>
        <v>0</v>
      </c>
      <c r="H372" s="74"/>
      <c r="I372" s="24"/>
      <c r="J372" s="210"/>
      <c r="K372" s="210"/>
    </row>
    <row r="373" spans="1:250" ht="21" customHeight="1" outlineLevel="2">
      <c r="A373" s="379" t="s">
        <v>1332</v>
      </c>
      <c r="B373" s="196" t="s">
        <v>90</v>
      </c>
      <c r="C373" s="85" t="s">
        <v>15</v>
      </c>
      <c r="D373" s="125">
        <v>258</v>
      </c>
      <c r="E373" s="50"/>
      <c r="F373" s="159"/>
      <c r="G373" s="84">
        <f t="shared" si="17"/>
        <v>0</v>
      </c>
      <c r="H373" s="74"/>
      <c r="I373" s="24"/>
      <c r="J373" s="210"/>
      <c r="K373" s="210"/>
    </row>
    <row r="374" spans="1:250" ht="21" customHeight="1" outlineLevel="2">
      <c r="A374" s="379" t="s">
        <v>1333</v>
      </c>
      <c r="B374" s="196" t="s">
        <v>409</v>
      </c>
      <c r="C374" s="85" t="s">
        <v>1</v>
      </c>
      <c r="D374" s="125">
        <v>42</v>
      </c>
      <c r="E374" s="50"/>
      <c r="F374" s="159"/>
      <c r="G374" s="84">
        <f t="shared" si="17"/>
        <v>0</v>
      </c>
      <c r="H374" s="74"/>
      <c r="I374" s="24"/>
      <c r="J374" s="210"/>
      <c r="K374" s="210"/>
    </row>
    <row r="375" spans="1:250" ht="21" customHeight="1" outlineLevel="2">
      <c r="A375" s="379" t="s">
        <v>1334</v>
      </c>
      <c r="B375" s="196" t="s">
        <v>410</v>
      </c>
      <c r="C375" s="85" t="s">
        <v>1</v>
      </c>
      <c r="D375" s="125">
        <v>4</v>
      </c>
      <c r="E375" s="50"/>
      <c r="F375" s="159"/>
      <c r="G375" s="84">
        <f t="shared" si="17"/>
        <v>0</v>
      </c>
      <c r="H375" s="74"/>
      <c r="I375" s="24"/>
      <c r="J375" s="210"/>
      <c r="K375" s="210"/>
    </row>
    <row r="376" spans="1:250" ht="21" customHeight="1" outlineLevel="2">
      <c r="A376" s="379" t="s">
        <v>1335</v>
      </c>
      <c r="B376" s="196" t="s">
        <v>236</v>
      </c>
      <c r="C376" s="85" t="s">
        <v>1</v>
      </c>
      <c r="D376" s="125">
        <v>1165</v>
      </c>
      <c r="E376" s="50"/>
      <c r="F376" s="159"/>
      <c r="G376" s="84">
        <f t="shared" si="17"/>
        <v>0</v>
      </c>
      <c r="H376" s="74"/>
      <c r="I376" s="24"/>
      <c r="J376" s="210"/>
      <c r="K376" s="210"/>
    </row>
    <row r="377" spans="1:250" ht="21" customHeight="1" outlineLevel="2">
      <c r="A377" s="379" t="s">
        <v>1336</v>
      </c>
      <c r="B377" s="196" t="s">
        <v>223</v>
      </c>
      <c r="C377" s="85" t="s">
        <v>1</v>
      </c>
      <c r="D377" s="125">
        <v>1165</v>
      </c>
      <c r="E377" s="50"/>
      <c r="F377" s="159"/>
      <c r="G377" s="84">
        <f t="shared" si="17"/>
        <v>0</v>
      </c>
      <c r="H377" s="74"/>
      <c r="I377" s="24"/>
      <c r="J377" s="210"/>
      <c r="K377" s="210"/>
    </row>
    <row r="378" spans="1:250" ht="25.2" customHeight="1" outlineLevel="2">
      <c r="A378" s="379" t="s">
        <v>1337</v>
      </c>
      <c r="B378" s="196" t="s">
        <v>103</v>
      </c>
      <c r="C378" s="85" t="s">
        <v>20</v>
      </c>
      <c r="D378" s="125">
        <v>1</v>
      </c>
      <c r="E378" s="50"/>
      <c r="F378" s="160"/>
      <c r="G378" s="84">
        <f t="shared" si="17"/>
        <v>0</v>
      </c>
      <c r="H378" s="24"/>
      <c r="I378" s="24"/>
      <c r="J378" s="210"/>
      <c r="K378" s="210"/>
    </row>
    <row r="379" spans="1:250" s="42" customFormat="1" ht="25.2" customHeight="1" outlineLevel="1">
      <c r="A379" s="382" t="s">
        <v>1338</v>
      </c>
      <c r="B379" s="287" t="s">
        <v>224</v>
      </c>
      <c r="C379" s="285"/>
      <c r="D379" s="303"/>
      <c r="E379" s="200"/>
      <c r="F379" s="200"/>
      <c r="G379" s="201"/>
      <c r="H379" s="256">
        <f>SUM(G380:G392)</f>
        <v>0</v>
      </c>
      <c r="I379" s="201"/>
      <c r="J379" s="214"/>
      <c r="K379" s="214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25"/>
      <c r="CA379" s="25"/>
      <c r="CB379" s="25"/>
      <c r="CC379" s="25"/>
      <c r="CD379" s="25"/>
      <c r="CE379" s="25"/>
      <c r="CF379" s="25"/>
      <c r="CG379" s="25"/>
      <c r="CH379" s="25"/>
      <c r="CI379" s="25"/>
      <c r="CJ379" s="25"/>
      <c r="CK379" s="25"/>
      <c r="CL379" s="25"/>
      <c r="CM379" s="25"/>
      <c r="CN379" s="25"/>
      <c r="CO379" s="25"/>
      <c r="CP379" s="25"/>
      <c r="CQ379" s="25"/>
      <c r="CR379" s="25"/>
      <c r="CS379" s="25"/>
      <c r="CT379" s="25"/>
      <c r="CU379" s="25"/>
      <c r="CV379" s="25"/>
      <c r="CW379" s="25"/>
      <c r="CX379" s="25"/>
      <c r="CY379" s="25"/>
      <c r="CZ379" s="25"/>
      <c r="DA379" s="25"/>
      <c r="DB379" s="25"/>
      <c r="DC379" s="25"/>
      <c r="DD379" s="25"/>
      <c r="DE379" s="25"/>
      <c r="DF379" s="25"/>
      <c r="DG379" s="25"/>
      <c r="DH379" s="25"/>
      <c r="DI379" s="25"/>
      <c r="DJ379" s="25"/>
      <c r="DK379" s="25"/>
      <c r="DL379" s="25"/>
      <c r="DM379" s="25"/>
      <c r="DN379" s="25"/>
      <c r="DO379" s="25"/>
      <c r="DP379" s="25"/>
      <c r="DQ379" s="25"/>
      <c r="DR379" s="25"/>
      <c r="DS379" s="25"/>
      <c r="DT379" s="25"/>
      <c r="DU379" s="25"/>
      <c r="DV379" s="25"/>
      <c r="DW379" s="25"/>
      <c r="DX379" s="25"/>
      <c r="DY379" s="25"/>
      <c r="DZ379" s="25"/>
      <c r="EA379" s="25"/>
      <c r="EB379" s="25"/>
      <c r="EC379" s="25"/>
      <c r="ED379" s="25"/>
      <c r="EE379" s="25"/>
      <c r="EF379" s="25"/>
      <c r="EG379" s="25"/>
      <c r="EH379" s="25"/>
      <c r="EI379" s="25"/>
      <c r="EJ379" s="25"/>
      <c r="EK379" s="25"/>
      <c r="EL379" s="25"/>
      <c r="EM379" s="25"/>
      <c r="EN379" s="25"/>
      <c r="EO379" s="25"/>
      <c r="EP379" s="25"/>
      <c r="EQ379" s="25"/>
      <c r="ER379" s="25"/>
      <c r="ES379" s="25"/>
      <c r="ET379" s="25"/>
      <c r="EU379" s="25"/>
      <c r="EV379" s="25"/>
      <c r="EW379" s="25"/>
      <c r="EX379" s="25"/>
      <c r="EY379" s="25"/>
      <c r="EZ379" s="25"/>
      <c r="FA379" s="25"/>
      <c r="FB379" s="25"/>
      <c r="FC379" s="25"/>
      <c r="FD379" s="25"/>
      <c r="FE379" s="25"/>
      <c r="FF379" s="25"/>
      <c r="FG379" s="25"/>
      <c r="FH379" s="25"/>
      <c r="FI379" s="25"/>
      <c r="FJ379" s="25"/>
      <c r="FK379" s="25"/>
      <c r="FL379" s="25"/>
      <c r="FM379" s="25"/>
      <c r="FN379" s="25"/>
      <c r="FO379" s="25"/>
      <c r="FP379" s="25"/>
      <c r="FQ379" s="25"/>
      <c r="FR379" s="25"/>
      <c r="FS379" s="25"/>
      <c r="FT379" s="25"/>
      <c r="FU379" s="25"/>
      <c r="FV379" s="25"/>
      <c r="FW379" s="25"/>
      <c r="FX379" s="25"/>
      <c r="FY379" s="25"/>
      <c r="FZ379" s="25"/>
      <c r="GA379" s="25"/>
      <c r="GB379" s="25"/>
      <c r="GC379" s="25"/>
      <c r="GD379" s="25"/>
      <c r="GE379" s="25"/>
      <c r="GF379" s="25"/>
      <c r="GG379" s="25"/>
      <c r="GH379" s="25"/>
      <c r="GI379" s="25"/>
      <c r="GJ379" s="25"/>
      <c r="GK379" s="25"/>
      <c r="GL379" s="25"/>
      <c r="GM379" s="25"/>
      <c r="GN379" s="25"/>
      <c r="GO379" s="25"/>
      <c r="GP379" s="25"/>
      <c r="GQ379" s="25"/>
      <c r="GR379" s="25"/>
      <c r="GS379" s="25"/>
      <c r="GT379" s="25"/>
      <c r="GU379" s="25"/>
      <c r="GV379" s="25"/>
      <c r="GW379" s="25"/>
      <c r="GX379" s="25"/>
      <c r="GY379" s="25"/>
      <c r="GZ379" s="25"/>
      <c r="HA379" s="25"/>
      <c r="HB379" s="25"/>
      <c r="HC379" s="25"/>
      <c r="HD379" s="25"/>
      <c r="HE379" s="25"/>
      <c r="HF379" s="25"/>
      <c r="HG379" s="25"/>
      <c r="HH379" s="25"/>
      <c r="HI379" s="25"/>
      <c r="HJ379" s="25"/>
      <c r="HK379" s="25"/>
      <c r="HL379" s="25"/>
      <c r="HM379" s="25"/>
      <c r="HN379" s="25"/>
      <c r="HO379" s="25"/>
      <c r="HP379" s="25"/>
      <c r="HQ379" s="25"/>
      <c r="HR379" s="25"/>
      <c r="HS379" s="25"/>
      <c r="HT379" s="25"/>
      <c r="HU379" s="25"/>
      <c r="HV379" s="25"/>
      <c r="HW379" s="25"/>
      <c r="HX379" s="25"/>
      <c r="HY379" s="25"/>
      <c r="HZ379" s="25"/>
      <c r="IA379" s="25"/>
      <c r="IB379" s="25"/>
      <c r="IC379" s="25"/>
      <c r="ID379" s="25"/>
      <c r="IE379" s="25"/>
      <c r="IF379" s="25"/>
      <c r="IG379" s="25"/>
      <c r="IH379" s="25"/>
      <c r="II379" s="25"/>
      <c r="IJ379" s="25"/>
      <c r="IK379" s="25"/>
      <c r="IL379" s="25"/>
      <c r="IM379" s="25"/>
      <c r="IN379" s="25"/>
      <c r="IO379" s="25"/>
      <c r="IP379" s="25"/>
    </row>
    <row r="380" spans="1:250" ht="25.2" customHeight="1" outlineLevel="3">
      <c r="A380" s="379" t="s">
        <v>1339</v>
      </c>
      <c r="B380" s="193" t="s">
        <v>225</v>
      </c>
      <c r="C380" s="85" t="s">
        <v>1</v>
      </c>
      <c r="D380" s="125">
        <v>1278</v>
      </c>
      <c r="E380" s="50"/>
      <c r="F380" s="160"/>
      <c r="G380" s="51">
        <f>E380*F380</f>
        <v>0</v>
      </c>
      <c r="H380" s="24"/>
      <c r="I380" s="24"/>
      <c r="J380" s="210"/>
      <c r="K380" s="210"/>
    </row>
    <row r="381" spans="1:250" ht="25.2" customHeight="1" outlineLevel="3">
      <c r="A381" s="379" t="s">
        <v>1340</v>
      </c>
      <c r="B381" s="193" t="s">
        <v>226</v>
      </c>
      <c r="C381" s="85" t="s">
        <v>1</v>
      </c>
      <c r="D381" s="125">
        <v>1846</v>
      </c>
      <c r="E381" s="50"/>
      <c r="F381" s="160"/>
      <c r="G381" s="51">
        <f t="shared" ref="G381:G392" si="18">E381*F381</f>
        <v>0</v>
      </c>
      <c r="H381" s="24"/>
      <c r="I381" s="24"/>
      <c r="J381" s="210"/>
      <c r="K381" s="210"/>
    </row>
    <row r="382" spans="1:250" ht="25.2" customHeight="1" outlineLevel="3">
      <c r="A382" s="379" t="s">
        <v>1341</v>
      </c>
      <c r="B382" s="193" t="s">
        <v>227</v>
      </c>
      <c r="C382" s="85" t="s">
        <v>1</v>
      </c>
      <c r="D382" s="125">
        <v>55</v>
      </c>
      <c r="E382" s="50"/>
      <c r="F382" s="160"/>
      <c r="G382" s="51">
        <f t="shared" si="18"/>
        <v>0</v>
      </c>
      <c r="H382" s="24"/>
      <c r="I382" s="24"/>
      <c r="J382" s="210"/>
      <c r="K382" s="210"/>
    </row>
    <row r="383" spans="1:250" ht="25.2" customHeight="1" outlineLevel="3">
      <c r="A383" s="379" t="s">
        <v>1342</v>
      </c>
      <c r="B383" s="193" t="s">
        <v>228</v>
      </c>
      <c r="C383" s="85" t="s">
        <v>1</v>
      </c>
      <c r="D383" s="125">
        <v>143</v>
      </c>
      <c r="E383" s="50"/>
      <c r="F383" s="160"/>
      <c r="G383" s="51">
        <f t="shared" si="18"/>
        <v>0</v>
      </c>
      <c r="H383" s="24"/>
      <c r="I383" s="24"/>
      <c r="J383" s="210"/>
      <c r="K383" s="210"/>
    </row>
    <row r="384" spans="1:250" ht="25.2" customHeight="1" outlineLevel="3">
      <c r="A384" s="379" t="s">
        <v>1343</v>
      </c>
      <c r="B384" s="193" t="s">
        <v>229</v>
      </c>
      <c r="C384" s="85" t="s">
        <v>1</v>
      </c>
      <c r="D384" s="125">
        <v>27</v>
      </c>
      <c r="E384" s="50"/>
      <c r="F384" s="160"/>
      <c r="G384" s="51">
        <f t="shared" si="18"/>
        <v>0</v>
      </c>
      <c r="H384" s="24"/>
      <c r="I384" s="24"/>
      <c r="J384" s="210"/>
      <c r="K384" s="210"/>
    </row>
    <row r="385" spans="1:250" ht="25.2" customHeight="1" outlineLevel="3">
      <c r="A385" s="379" t="s">
        <v>1344</v>
      </c>
      <c r="B385" s="193" t="s">
        <v>230</v>
      </c>
      <c r="C385" s="85" t="s">
        <v>1</v>
      </c>
      <c r="D385" s="125">
        <v>12</v>
      </c>
      <c r="E385" s="50"/>
      <c r="F385" s="160"/>
      <c r="G385" s="51">
        <f t="shared" si="18"/>
        <v>0</v>
      </c>
      <c r="H385" s="24"/>
      <c r="I385" s="24"/>
      <c r="J385" s="210"/>
      <c r="K385" s="210"/>
    </row>
    <row r="386" spans="1:250" ht="25.2" customHeight="1" outlineLevel="3">
      <c r="A386" s="379" t="s">
        <v>1345</v>
      </c>
      <c r="B386" s="193" t="s">
        <v>231</v>
      </c>
      <c r="C386" s="85" t="s">
        <v>1</v>
      </c>
      <c r="D386" s="125">
        <v>3767</v>
      </c>
      <c r="E386" s="50"/>
      <c r="F386" s="160"/>
      <c r="G386" s="51">
        <f t="shared" si="18"/>
        <v>0</v>
      </c>
      <c r="H386" s="24"/>
      <c r="I386" s="24"/>
      <c r="J386" s="210"/>
      <c r="K386" s="210"/>
    </row>
    <row r="387" spans="1:250" ht="25.2" customHeight="1" outlineLevel="3">
      <c r="A387" s="379" t="s">
        <v>1346</v>
      </c>
      <c r="B387" s="193" t="s">
        <v>232</v>
      </c>
      <c r="C387" s="85" t="s">
        <v>1</v>
      </c>
      <c r="D387" s="125">
        <v>2600</v>
      </c>
      <c r="E387" s="50"/>
      <c r="F387" s="160"/>
      <c r="G387" s="51">
        <f t="shared" si="18"/>
        <v>0</v>
      </c>
      <c r="H387" s="24"/>
      <c r="I387" s="24"/>
      <c r="J387" s="210"/>
      <c r="K387" s="210"/>
    </row>
    <row r="388" spans="1:250" ht="25.2" customHeight="1" outlineLevel="3">
      <c r="A388" s="379" t="s">
        <v>1347</v>
      </c>
      <c r="B388" s="193" t="s">
        <v>233</v>
      </c>
      <c r="C388" s="85" t="s">
        <v>1</v>
      </c>
      <c r="D388" s="125">
        <v>18</v>
      </c>
      <c r="E388" s="50"/>
      <c r="F388" s="160"/>
      <c r="G388" s="51">
        <f t="shared" si="18"/>
        <v>0</v>
      </c>
      <c r="H388" s="24"/>
      <c r="I388" s="24"/>
      <c r="J388" s="210"/>
      <c r="K388" s="210"/>
    </row>
    <row r="389" spans="1:250" ht="25.2" customHeight="1" outlineLevel="3">
      <c r="A389" s="379" t="s">
        <v>1348</v>
      </c>
      <c r="B389" s="193" t="s">
        <v>234</v>
      </c>
      <c r="C389" s="85" t="s">
        <v>1</v>
      </c>
      <c r="D389" s="125">
        <v>10</v>
      </c>
      <c r="E389" s="50"/>
      <c r="F389" s="160"/>
      <c r="G389" s="51">
        <f t="shared" si="18"/>
        <v>0</v>
      </c>
      <c r="H389" s="24"/>
      <c r="I389" s="24"/>
      <c r="J389" s="210"/>
      <c r="K389" s="210"/>
    </row>
    <row r="390" spans="1:250" ht="25.2" customHeight="1" outlineLevel="3">
      <c r="A390" s="379" t="s">
        <v>1349</v>
      </c>
      <c r="B390" s="193" t="s">
        <v>235</v>
      </c>
      <c r="C390" s="85" t="s">
        <v>1</v>
      </c>
      <c r="D390" s="125">
        <v>56</v>
      </c>
      <c r="E390" s="50"/>
      <c r="F390" s="160"/>
      <c r="G390" s="51">
        <f t="shared" si="18"/>
        <v>0</v>
      </c>
      <c r="H390" s="24"/>
      <c r="I390" s="24"/>
      <c r="J390" s="210"/>
      <c r="K390" s="210"/>
    </row>
    <row r="391" spans="1:250" ht="25.2" customHeight="1" outlineLevel="3">
      <c r="A391" s="379" t="s">
        <v>1350</v>
      </c>
      <c r="B391" s="193" t="s">
        <v>987</v>
      </c>
      <c r="C391" s="85" t="s">
        <v>1</v>
      </c>
      <c r="D391" s="125">
        <v>4124</v>
      </c>
      <c r="E391" s="50"/>
      <c r="F391" s="160"/>
      <c r="G391" s="51">
        <f t="shared" si="18"/>
        <v>0</v>
      </c>
      <c r="H391" s="24"/>
      <c r="I391" s="24"/>
      <c r="J391" s="210"/>
      <c r="K391" s="210"/>
    </row>
    <row r="392" spans="1:250" ht="25.2" customHeight="1" outlineLevel="3">
      <c r="A392" s="379" t="s">
        <v>1351</v>
      </c>
      <c r="B392" s="196" t="s">
        <v>103</v>
      </c>
      <c r="C392" s="85" t="s">
        <v>20</v>
      </c>
      <c r="D392" s="125">
        <v>1</v>
      </c>
      <c r="E392" s="50"/>
      <c r="F392" s="160"/>
      <c r="G392" s="51">
        <f t="shared" si="18"/>
        <v>0</v>
      </c>
      <c r="H392" s="24"/>
      <c r="I392" s="24"/>
      <c r="J392" s="210"/>
      <c r="K392" s="210"/>
    </row>
    <row r="393" spans="1:250" s="42" customFormat="1" ht="25.2" customHeight="1" outlineLevel="1">
      <c r="A393" s="384" t="s">
        <v>1352</v>
      </c>
      <c r="B393" s="283" t="s">
        <v>328</v>
      </c>
      <c r="C393" s="285"/>
      <c r="D393" s="303"/>
      <c r="E393" s="200"/>
      <c r="F393" s="305"/>
      <c r="G393" s="201"/>
      <c r="H393" s="256">
        <f>SUM(G394:G403)</f>
        <v>0</v>
      </c>
      <c r="I393" s="201"/>
      <c r="J393" s="214"/>
      <c r="K393" s="214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5"/>
      <c r="CA393" s="25"/>
      <c r="CB393" s="25"/>
      <c r="CC393" s="25"/>
      <c r="CD393" s="25"/>
      <c r="CE393" s="25"/>
      <c r="CF393" s="25"/>
      <c r="CG393" s="25"/>
      <c r="CH393" s="25"/>
      <c r="CI393" s="25"/>
      <c r="CJ393" s="25"/>
      <c r="CK393" s="25"/>
      <c r="CL393" s="25"/>
      <c r="CM393" s="25"/>
      <c r="CN393" s="25"/>
      <c r="CO393" s="25"/>
      <c r="CP393" s="25"/>
      <c r="CQ393" s="25"/>
      <c r="CR393" s="25"/>
      <c r="CS393" s="25"/>
      <c r="CT393" s="25"/>
      <c r="CU393" s="25"/>
      <c r="CV393" s="25"/>
      <c r="CW393" s="25"/>
      <c r="CX393" s="25"/>
      <c r="CY393" s="25"/>
      <c r="CZ393" s="25"/>
      <c r="DA393" s="25"/>
      <c r="DB393" s="25"/>
      <c r="DC393" s="25"/>
      <c r="DD393" s="25"/>
      <c r="DE393" s="25"/>
      <c r="DF393" s="25"/>
      <c r="DG393" s="25"/>
      <c r="DH393" s="25"/>
      <c r="DI393" s="25"/>
      <c r="DJ393" s="25"/>
      <c r="DK393" s="25"/>
      <c r="DL393" s="25"/>
      <c r="DM393" s="25"/>
      <c r="DN393" s="25"/>
      <c r="DO393" s="25"/>
      <c r="DP393" s="25"/>
      <c r="DQ393" s="25"/>
      <c r="DR393" s="25"/>
      <c r="DS393" s="25"/>
      <c r="DT393" s="25"/>
      <c r="DU393" s="25"/>
      <c r="DV393" s="25"/>
      <c r="DW393" s="25"/>
      <c r="DX393" s="25"/>
      <c r="DY393" s="25"/>
      <c r="DZ393" s="25"/>
      <c r="EA393" s="25"/>
      <c r="EB393" s="25"/>
      <c r="EC393" s="25"/>
      <c r="ED393" s="25"/>
      <c r="EE393" s="25"/>
      <c r="EF393" s="25"/>
      <c r="EG393" s="25"/>
      <c r="EH393" s="25"/>
      <c r="EI393" s="25"/>
      <c r="EJ393" s="25"/>
      <c r="EK393" s="25"/>
      <c r="EL393" s="25"/>
      <c r="EM393" s="25"/>
      <c r="EN393" s="25"/>
      <c r="EO393" s="25"/>
      <c r="EP393" s="25"/>
      <c r="EQ393" s="25"/>
      <c r="ER393" s="25"/>
      <c r="ES393" s="25"/>
      <c r="ET393" s="25"/>
      <c r="EU393" s="25"/>
      <c r="EV393" s="25"/>
      <c r="EW393" s="25"/>
      <c r="EX393" s="25"/>
      <c r="EY393" s="25"/>
      <c r="EZ393" s="25"/>
      <c r="FA393" s="25"/>
      <c r="FB393" s="25"/>
      <c r="FC393" s="25"/>
      <c r="FD393" s="25"/>
      <c r="FE393" s="25"/>
      <c r="FF393" s="25"/>
      <c r="FG393" s="25"/>
      <c r="FH393" s="25"/>
      <c r="FI393" s="25"/>
      <c r="FJ393" s="25"/>
      <c r="FK393" s="25"/>
      <c r="FL393" s="25"/>
      <c r="FM393" s="25"/>
      <c r="FN393" s="25"/>
      <c r="FO393" s="25"/>
      <c r="FP393" s="25"/>
      <c r="FQ393" s="25"/>
      <c r="FR393" s="25"/>
      <c r="FS393" s="25"/>
      <c r="FT393" s="25"/>
      <c r="FU393" s="25"/>
      <c r="FV393" s="25"/>
      <c r="FW393" s="25"/>
      <c r="FX393" s="25"/>
      <c r="FY393" s="25"/>
      <c r="FZ393" s="25"/>
      <c r="GA393" s="25"/>
      <c r="GB393" s="25"/>
      <c r="GC393" s="25"/>
      <c r="GD393" s="25"/>
      <c r="GE393" s="25"/>
      <c r="GF393" s="25"/>
      <c r="GG393" s="25"/>
      <c r="GH393" s="25"/>
      <c r="GI393" s="25"/>
      <c r="GJ393" s="25"/>
      <c r="GK393" s="25"/>
      <c r="GL393" s="25"/>
      <c r="GM393" s="25"/>
      <c r="GN393" s="25"/>
      <c r="GO393" s="25"/>
      <c r="GP393" s="25"/>
      <c r="GQ393" s="25"/>
      <c r="GR393" s="25"/>
      <c r="GS393" s="25"/>
      <c r="GT393" s="25"/>
      <c r="GU393" s="25"/>
      <c r="GV393" s="25"/>
      <c r="GW393" s="25"/>
      <c r="GX393" s="25"/>
      <c r="GY393" s="25"/>
      <c r="GZ393" s="25"/>
      <c r="HA393" s="25"/>
      <c r="HB393" s="25"/>
      <c r="HC393" s="25"/>
      <c r="HD393" s="25"/>
      <c r="HE393" s="25"/>
      <c r="HF393" s="25"/>
      <c r="HG393" s="25"/>
      <c r="HH393" s="25"/>
      <c r="HI393" s="25"/>
      <c r="HJ393" s="25"/>
      <c r="HK393" s="25"/>
      <c r="HL393" s="25"/>
      <c r="HM393" s="25"/>
      <c r="HN393" s="25"/>
      <c r="HO393" s="25"/>
      <c r="HP393" s="25"/>
      <c r="HQ393" s="25"/>
      <c r="HR393" s="25"/>
      <c r="HS393" s="25"/>
      <c r="HT393" s="25"/>
      <c r="HU393" s="25"/>
      <c r="HV393" s="25"/>
      <c r="HW393" s="25"/>
      <c r="HX393" s="25"/>
      <c r="HY393" s="25"/>
      <c r="HZ393" s="25"/>
      <c r="IA393" s="25"/>
      <c r="IB393" s="25"/>
      <c r="IC393" s="25"/>
      <c r="ID393" s="25"/>
      <c r="IE393" s="25"/>
      <c r="IF393" s="25"/>
      <c r="IG393" s="25"/>
      <c r="IH393" s="25"/>
      <c r="II393" s="25"/>
      <c r="IJ393" s="25"/>
      <c r="IK393" s="25"/>
      <c r="IL393" s="25"/>
      <c r="IM393" s="25"/>
      <c r="IN393" s="25"/>
      <c r="IO393" s="25"/>
      <c r="IP393" s="25"/>
    </row>
    <row r="394" spans="1:250" ht="25.2" customHeight="1" outlineLevel="3">
      <c r="A394" s="379" t="s">
        <v>1353</v>
      </c>
      <c r="B394" s="193" t="s">
        <v>225</v>
      </c>
      <c r="C394" s="85" t="s">
        <v>1</v>
      </c>
      <c r="D394" s="125">
        <v>371</v>
      </c>
      <c r="E394" s="50"/>
      <c r="F394" s="160"/>
      <c r="G394" s="51">
        <f>E394*F394</f>
        <v>0</v>
      </c>
      <c r="H394" s="24"/>
      <c r="I394" s="24"/>
      <c r="J394" s="210"/>
      <c r="K394" s="210"/>
    </row>
    <row r="395" spans="1:250" ht="25.2" customHeight="1" outlineLevel="3">
      <c r="A395" s="379" t="s">
        <v>1354</v>
      </c>
      <c r="B395" s="193" t="s">
        <v>226</v>
      </c>
      <c r="C395" s="85" t="s">
        <v>1</v>
      </c>
      <c r="D395" s="125">
        <v>371</v>
      </c>
      <c r="E395" s="50"/>
      <c r="F395" s="160"/>
      <c r="G395" s="51">
        <f t="shared" ref="G395:G403" si="19">E395*F395</f>
        <v>0</v>
      </c>
      <c r="H395" s="24"/>
      <c r="I395" s="24"/>
      <c r="J395" s="210"/>
      <c r="K395" s="210"/>
    </row>
    <row r="396" spans="1:250" ht="25.2" customHeight="1" outlineLevel="3">
      <c r="A396" s="379" t="s">
        <v>1355</v>
      </c>
      <c r="B396" s="193" t="s">
        <v>236</v>
      </c>
      <c r="C396" s="85" t="s">
        <v>1</v>
      </c>
      <c r="D396" s="125">
        <v>102</v>
      </c>
      <c r="E396" s="50"/>
      <c r="F396" s="160"/>
      <c r="G396" s="51">
        <f t="shared" si="19"/>
        <v>0</v>
      </c>
      <c r="H396" s="24"/>
      <c r="I396" s="24"/>
      <c r="J396" s="210"/>
      <c r="K396" s="210"/>
    </row>
    <row r="397" spans="1:250" ht="25.2" customHeight="1" outlineLevel="3">
      <c r="A397" s="379" t="s">
        <v>1356</v>
      </c>
      <c r="B397" s="193" t="s">
        <v>110</v>
      </c>
      <c r="C397" s="85" t="s">
        <v>1</v>
      </c>
      <c r="D397" s="125">
        <v>102</v>
      </c>
      <c r="E397" s="50"/>
      <c r="F397" s="160"/>
      <c r="G397" s="51">
        <f t="shared" si="19"/>
        <v>0</v>
      </c>
      <c r="H397" s="24"/>
      <c r="I397" s="24"/>
      <c r="J397" s="210"/>
      <c r="K397" s="210"/>
    </row>
    <row r="398" spans="1:250" ht="25.2" customHeight="1" outlineLevel="3">
      <c r="A398" s="379" t="s">
        <v>1357</v>
      </c>
      <c r="B398" s="193" t="s">
        <v>411</v>
      </c>
      <c r="C398" s="85" t="s">
        <v>1</v>
      </c>
      <c r="D398" s="125">
        <v>95</v>
      </c>
      <c r="E398" s="50"/>
      <c r="F398" s="160"/>
      <c r="G398" s="51">
        <f t="shared" si="19"/>
        <v>0</v>
      </c>
      <c r="H398" s="24"/>
      <c r="I398" s="24"/>
      <c r="J398" s="210"/>
      <c r="K398" s="210"/>
    </row>
    <row r="399" spans="1:250" ht="25.2" customHeight="1" outlineLevel="3">
      <c r="A399" s="379" t="s">
        <v>1358</v>
      </c>
      <c r="B399" s="193" t="s">
        <v>412</v>
      </c>
      <c r="C399" s="85" t="s">
        <v>1</v>
      </c>
      <c r="D399" s="125">
        <v>95</v>
      </c>
      <c r="E399" s="50"/>
      <c r="F399" s="160"/>
      <c r="G399" s="51">
        <f t="shared" si="19"/>
        <v>0</v>
      </c>
      <c r="H399" s="24"/>
      <c r="I399" s="24"/>
      <c r="J399" s="210"/>
      <c r="K399" s="210"/>
    </row>
    <row r="400" spans="1:250" ht="25.2" customHeight="1" outlineLevel="3">
      <c r="A400" s="379" t="s">
        <v>1359</v>
      </c>
      <c r="B400" s="193" t="s">
        <v>413</v>
      </c>
      <c r="C400" s="85" t="s">
        <v>1</v>
      </c>
      <c r="D400" s="125">
        <v>56</v>
      </c>
      <c r="E400" s="50"/>
      <c r="F400" s="160"/>
      <c r="G400" s="51">
        <f t="shared" si="19"/>
        <v>0</v>
      </c>
      <c r="H400" s="24"/>
      <c r="I400" s="24"/>
      <c r="J400" s="210"/>
      <c r="K400" s="210"/>
    </row>
    <row r="401" spans="1:250" ht="25.2" customHeight="1" outlineLevel="3">
      <c r="A401" s="379" t="s">
        <v>1360</v>
      </c>
      <c r="B401" s="193" t="s">
        <v>414</v>
      </c>
      <c r="C401" s="85" t="s">
        <v>1</v>
      </c>
      <c r="D401" s="125">
        <v>123</v>
      </c>
      <c r="E401" s="50"/>
      <c r="F401" s="160"/>
      <c r="G401" s="51">
        <f t="shared" si="19"/>
        <v>0</v>
      </c>
      <c r="H401" s="24"/>
      <c r="I401" s="24"/>
      <c r="J401" s="210"/>
      <c r="K401" s="210"/>
    </row>
    <row r="402" spans="1:250" ht="25.2" customHeight="1" outlineLevel="3">
      <c r="A402" s="379" t="s">
        <v>1361</v>
      </c>
      <c r="B402" s="193" t="s">
        <v>415</v>
      </c>
      <c r="C402" s="372" t="s">
        <v>15</v>
      </c>
      <c r="D402" s="125">
        <v>12</v>
      </c>
      <c r="E402" s="50"/>
      <c r="F402" s="160"/>
      <c r="G402" s="51">
        <f t="shared" si="19"/>
        <v>0</v>
      </c>
      <c r="H402" s="24"/>
      <c r="I402" s="24"/>
      <c r="J402" s="210"/>
      <c r="K402" s="210"/>
    </row>
    <row r="403" spans="1:250" ht="25.2" customHeight="1" outlineLevel="3">
      <c r="A403" s="379" t="s">
        <v>1362</v>
      </c>
      <c r="B403" s="196" t="s">
        <v>103</v>
      </c>
      <c r="C403" s="85" t="s">
        <v>20</v>
      </c>
      <c r="D403" s="125">
        <v>1</v>
      </c>
      <c r="E403" s="50"/>
      <c r="F403" s="160"/>
      <c r="G403" s="51">
        <f t="shared" si="19"/>
        <v>0</v>
      </c>
      <c r="H403" s="24"/>
      <c r="I403" s="24"/>
      <c r="J403" s="210"/>
      <c r="K403" s="210"/>
    </row>
    <row r="404" spans="1:250" ht="32.700000000000003" customHeight="1">
      <c r="A404" s="380" t="s">
        <v>549</v>
      </c>
      <c r="B404" s="281" t="s">
        <v>536</v>
      </c>
      <c r="C404" s="249"/>
      <c r="D404" s="250"/>
      <c r="E404" s="250"/>
      <c r="F404" s="242"/>
      <c r="G404" s="220"/>
      <c r="H404" s="220">
        <f>SUM(G405:G407)</f>
        <v>0</v>
      </c>
      <c r="I404" s="47"/>
      <c r="J404" s="210"/>
      <c r="K404" s="210"/>
    </row>
    <row r="405" spans="1:250" ht="25.2" customHeight="1" outlineLevel="1">
      <c r="A405" s="379" t="s">
        <v>1363</v>
      </c>
      <c r="B405" s="196" t="s">
        <v>416</v>
      </c>
      <c r="C405" s="85" t="s">
        <v>17</v>
      </c>
      <c r="D405" s="50">
        <v>1</v>
      </c>
      <c r="E405" s="50"/>
      <c r="F405" s="241"/>
      <c r="G405" s="84">
        <f>E405*F405</f>
        <v>0</v>
      </c>
      <c r="H405" s="24"/>
      <c r="I405" s="24"/>
      <c r="J405" s="210"/>
      <c r="K405" s="210"/>
    </row>
    <row r="406" spans="1:250" ht="25.2" customHeight="1" outlineLevel="1">
      <c r="A406" s="379" t="s">
        <v>1364</v>
      </c>
      <c r="B406" s="196" t="s">
        <v>417</v>
      </c>
      <c r="C406" s="85" t="s">
        <v>17</v>
      </c>
      <c r="D406" s="50">
        <v>1</v>
      </c>
      <c r="E406" s="50"/>
      <c r="F406" s="241"/>
      <c r="G406" s="84">
        <f t="shared" ref="G406:G407" si="20">E406*F406</f>
        <v>0</v>
      </c>
      <c r="H406" s="24"/>
      <c r="I406" s="24"/>
      <c r="J406" s="210"/>
      <c r="K406" s="210"/>
    </row>
    <row r="407" spans="1:250" ht="25.2" customHeight="1" outlineLevel="1">
      <c r="A407" s="379" t="s">
        <v>1365</v>
      </c>
      <c r="B407" s="196" t="s">
        <v>103</v>
      </c>
      <c r="C407" s="178"/>
      <c r="D407" s="50"/>
      <c r="E407" s="50"/>
      <c r="F407" s="160"/>
      <c r="G407" s="84">
        <f t="shared" si="20"/>
        <v>0</v>
      </c>
      <c r="H407" s="24"/>
      <c r="I407" s="24"/>
      <c r="J407" s="210"/>
      <c r="K407" s="210"/>
    </row>
    <row r="408" spans="1:250" s="28" customFormat="1" ht="62.25" customHeight="1">
      <c r="A408" s="185"/>
      <c r="B408" s="183" t="s">
        <v>306</v>
      </c>
      <c r="C408" s="259"/>
      <c r="D408" s="260"/>
      <c r="E408" s="260"/>
      <c r="F408" s="261"/>
      <c r="G408" s="182"/>
      <c r="H408" s="182">
        <f>H4+H15+H23+H38+H50+H57+H63+H144+H170+H185+H198+H226+H229+H404</f>
        <v>0</v>
      </c>
      <c r="I408" s="182"/>
      <c r="J408" s="219"/>
      <c r="K408" s="219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  <c r="BO408" s="27"/>
      <c r="BP408" s="27"/>
      <c r="BQ408" s="27"/>
      <c r="BR408" s="27"/>
      <c r="BS408" s="27"/>
      <c r="BT408" s="27"/>
      <c r="BU408" s="27"/>
      <c r="BV408" s="27"/>
      <c r="BW408" s="27"/>
      <c r="BX408" s="27"/>
      <c r="BY408" s="27"/>
      <c r="BZ408" s="27"/>
      <c r="CA408" s="27"/>
      <c r="CB408" s="27"/>
      <c r="CC408" s="27"/>
      <c r="CD408" s="27"/>
      <c r="CE408" s="27"/>
      <c r="CF408" s="27"/>
      <c r="CG408" s="27"/>
      <c r="CH408" s="27"/>
      <c r="CI408" s="27"/>
      <c r="CJ408" s="27"/>
      <c r="CK408" s="27"/>
      <c r="CL408" s="27"/>
      <c r="CM408" s="27"/>
      <c r="CN408" s="27"/>
      <c r="CO408" s="27"/>
      <c r="CP408" s="27"/>
      <c r="CQ408" s="27"/>
      <c r="CR408" s="27"/>
      <c r="CS408" s="27"/>
      <c r="CT408" s="27"/>
      <c r="CU408" s="27"/>
      <c r="CV408" s="27"/>
      <c r="CW408" s="27"/>
      <c r="CX408" s="27"/>
      <c r="CY408" s="27"/>
      <c r="CZ408" s="27"/>
      <c r="DA408" s="27"/>
      <c r="DB408" s="27"/>
      <c r="DC408" s="27"/>
      <c r="DD408" s="27"/>
      <c r="DE408" s="27"/>
      <c r="DF408" s="27"/>
      <c r="DG408" s="27"/>
      <c r="DH408" s="27"/>
      <c r="DI408" s="27"/>
      <c r="DJ408" s="27"/>
      <c r="DK408" s="27"/>
      <c r="DL408" s="27"/>
      <c r="DM408" s="27"/>
      <c r="DN408" s="27"/>
      <c r="DO408" s="27"/>
      <c r="DP408" s="27"/>
      <c r="DQ408" s="27"/>
      <c r="DR408" s="27"/>
      <c r="DS408" s="27"/>
      <c r="DT408" s="27"/>
      <c r="DU408" s="27"/>
      <c r="DV408" s="27"/>
      <c r="DW408" s="27"/>
      <c r="DX408" s="27"/>
      <c r="DY408" s="27"/>
      <c r="DZ408" s="27"/>
      <c r="EA408" s="27"/>
      <c r="EB408" s="27"/>
      <c r="EC408" s="27"/>
      <c r="ED408" s="27"/>
      <c r="EE408" s="27"/>
      <c r="EF408" s="27"/>
      <c r="EG408" s="27"/>
      <c r="EH408" s="27"/>
      <c r="EI408" s="27"/>
      <c r="EJ408" s="27"/>
      <c r="EK408" s="27"/>
      <c r="EL408" s="27"/>
      <c r="EM408" s="27"/>
      <c r="EN408" s="27"/>
      <c r="EO408" s="27"/>
      <c r="EP408" s="27"/>
      <c r="EQ408" s="27"/>
      <c r="ER408" s="27"/>
      <c r="ES408" s="27"/>
      <c r="ET408" s="27"/>
      <c r="EU408" s="27"/>
      <c r="EV408" s="27"/>
      <c r="EW408" s="27"/>
      <c r="EX408" s="27"/>
      <c r="EY408" s="27"/>
      <c r="EZ408" s="27"/>
      <c r="FA408" s="27"/>
      <c r="FB408" s="27"/>
      <c r="FC408" s="27"/>
      <c r="FD408" s="27"/>
      <c r="FE408" s="27"/>
      <c r="FF408" s="27"/>
      <c r="FG408" s="27"/>
      <c r="FH408" s="27"/>
      <c r="FI408" s="27"/>
      <c r="FJ408" s="27"/>
      <c r="FK408" s="27"/>
      <c r="FL408" s="27"/>
      <c r="FM408" s="27"/>
      <c r="FN408" s="27"/>
      <c r="FO408" s="27"/>
      <c r="FP408" s="27"/>
      <c r="FQ408" s="27"/>
      <c r="FR408" s="27"/>
      <c r="FS408" s="27"/>
      <c r="FT408" s="27"/>
      <c r="FU408" s="27"/>
      <c r="FV408" s="27"/>
      <c r="FW408" s="27"/>
      <c r="FX408" s="27"/>
      <c r="FY408" s="27"/>
      <c r="FZ408" s="27"/>
      <c r="GA408" s="27"/>
      <c r="GB408" s="27"/>
      <c r="GC408" s="27"/>
      <c r="GD408" s="27"/>
      <c r="GE408" s="27"/>
      <c r="GF408" s="27"/>
      <c r="GG408" s="27"/>
      <c r="GH408" s="27"/>
      <c r="GI408" s="27"/>
      <c r="GJ408" s="27"/>
      <c r="GK408" s="27"/>
      <c r="GL408" s="27"/>
      <c r="GM408" s="27"/>
      <c r="GN408" s="27"/>
      <c r="GO408" s="27"/>
      <c r="GP408" s="27"/>
      <c r="GQ408" s="27"/>
      <c r="GR408" s="27"/>
      <c r="GS408" s="27"/>
      <c r="GT408" s="27"/>
      <c r="GU408" s="27"/>
      <c r="GV408" s="27"/>
      <c r="GW408" s="27"/>
      <c r="GX408" s="27"/>
      <c r="GY408" s="27"/>
      <c r="GZ408" s="27"/>
      <c r="HA408" s="27"/>
      <c r="HB408" s="27"/>
      <c r="HC408" s="27"/>
      <c r="HD408" s="27"/>
      <c r="HE408" s="27"/>
      <c r="HF408" s="27"/>
      <c r="HG408" s="27"/>
      <c r="HH408" s="27"/>
      <c r="HI408" s="27"/>
      <c r="HJ408" s="27"/>
      <c r="HK408" s="27"/>
      <c r="HL408" s="27"/>
      <c r="HM408" s="27"/>
      <c r="HN408" s="27"/>
      <c r="HO408" s="27"/>
      <c r="HP408" s="27"/>
      <c r="HQ408" s="27"/>
      <c r="HR408" s="27"/>
      <c r="HS408" s="27"/>
      <c r="HT408" s="27"/>
      <c r="HU408" s="27"/>
      <c r="HV408" s="27"/>
      <c r="HW408" s="27"/>
      <c r="HX408" s="27"/>
      <c r="HY408" s="27"/>
      <c r="HZ408" s="27"/>
      <c r="IA408" s="27"/>
      <c r="IB408" s="27"/>
      <c r="IC408" s="27"/>
      <c r="ID408" s="27"/>
      <c r="IE408" s="27"/>
      <c r="IF408" s="27"/>
      <c r="IG408" s="27"/>
      <c r="IH408" s="27"/>
      <c r="II408" s="27"/>
      <c r="IJ408" s="27"/>
      <c r="IK408" s="27"/>
      <c r="IL408" s="27"/>
      <c r="IM408" s="27"/>
      <c r="IN408" s="27"/>
      <c r="IO408" s="27"/>
      <c r="IP408" s="27"/>
    </row>
    <row r="409" spans="1:250" s="205" customFormat="1" ht="23.55" customHeight="1">
      <c r="A409" s="202"/>
      <c r="B409" s="203"/>
      <c r="C409" s="262"/>
      <c r="D409" s="262"/>
      <c r="E409" s="262"/>
      <c r="F409" s="263"/>
      <c r="G409" s="264"/>
      <c r="H409" s="265"/>
      <c r="I409" s="266"/>
      <c r="J409" s="206"/>
      <c r="K409" s="204"/>
      <c r="L409" s="204"/>
      <c r="M409" s="204"/>
      <c r="N409" s="204"/>
      <c r="O409" s="204"/>
      <c r="P409" s="204"/>
      <c r="Q409" s="204"/>
      <c r="R409" s="204"/>
      <c r="S409" s="204"/>
      <c r="T409" s="204"/>
      <c r="U409" s="204"/>
      <c r="V409" s="204"/>
      <c r="W409" s="204"/>
      <c r="X409" s="204"/>
      <c r="Y409" s="204"/>
      <c r="Z409" s="204"/>
      <c r="AA409" s="204"/>
      <c r="AB409" s="204"/>
      <c r="AC409" s="204"/>
      <c r="AD409" s="204"/>
      <c r="AE409" s="204"/>
      <c r="AF409" s="204"/>
      <c r="AG409" s="204"/>
      <c r="AH409" s="204"/>
      <c r="AI409" s="204"/>
      <c r="AJ409" s="204"/>
      <c r="AK409" s="204"/>
      <c r="AL409" s="204"/>
      <c r="AM409" s="204"/>
      <c r="AN409" s="204"/>
      <c r="AO409" s="204"/>
      <c r="AP409" s="204"/>
      <c r="AQ409" s="204"/>
      <c r="AR409" s="204"/>
      <c r="AS409" s="204"/>
      <c r="AT409" s="204"/>
      <c r="AU409" s="204"/>
      <c r="AV409" s="204"/>
      <c r="AW409" s="204"/>
      <c r="AX409" s="204"/>
      <c r="AY409" s="204"/>
      <c r="AZ409" s="204"/>
      <c r="BA409" s="204"/>
      <c r="BB409" s="204"/>
      <c r="BC409" s="204"/>
      <c r="BD409" s="204"/>
      <c r="BE409" s="204"/>
      <c r="BF409" s="204"/>
      <c r="BG409" s="204"/>
      <c r="BH409" s="204"/>
      <c r="BI409" s="204"/>
      <c r="BJ409" s="204"/>
      <c r="BK409" s="204"/>
      <c r="BL409" s="204"/>
      <c r="BM409" s="204"/>
      <c r="BN409" s="204"/>
      <c r="BO409" s="204"/>
      <c r="BP409" s="204"/>
      <c r="BQ409" s="204"/>
      <c r="BR409" s="204"/>
      <c r="BS409" s="204"/>
      <c r="BT409" s="204"/>
      <c r="BU409" s="204"/>
      <c r="BV409" s="204"/>
      <c r="BW409" s="204"/>
      <c r="BX409" s="204"/>
      <c r="BY409" s="204"/>
      <c r="BZ409" s="204"/>
      <c r="CA409" s="204"/>
      <c r="CB409" s="204"/>
      <c r="CC409" s="204"/>
      <c r="CD409" s="204"/>
      <c r="CE409" s="204"/>
      <c r="CF409" s="204"/>
      <c r="CG409" s="204"/>
      <c r="CH409" s="204"/>
      <c r="CI409" s="204"/>
      <c r="CJ409" s="204"/>
      <c r="CK409" s="204"/>
      <c r="CL409" s="204"/>
      <c r="CM409" s="204"/>
      <c r="CN409" s="204"/>
      <c r="CO409" s="204"/>
      <c r="CP409" s="204"/>
      <c r="CQ409" s="204"/>
      <c r="CR409" s="204"/>
      <c r="CS409" s="204"/>
      <c r="CT409" s="204"/>
      <c r="CU409" s="204"/>
      <c r="CV409" s="204"/>
      <c r="CW409" s="204"/>
      <c r="CX409" s="204"/>
      <c r="CY409" s="204"/>
      <c r="CZ409" s="204"/>
      <c r="DA409" s="204"/>
      <c r="DB409" s="204"/>
      <c r="DC409" s="204"/>
      <c r="DD409" s="204"/>
      <c r="DE409" s="204"/>
      <c r="DF409" s="204"/>
      <c r="DG409" s="204"/>
      <c r="DH409" s="204"/>
      <c r="DI409" s="204"/>
      <c r="DJ409" s="204"/>
      <c r="DK409" s="204"/>
      <c r="DL409" s="204"/>
      <c r="DM409" s="204"/>
      <c r="DN409" s="204"/>
      <c r="DO409" s="204"/>
      <c r="DP409" s="204"/>
      <c r="DQ409" s="204"/>
      <c r="DR409" s="204"/>
      <c r="DS409" s="204"/>
      <c r="DT409" s="204"/>
      <c r="DU409" s="204"/>
      <c r="DV409" s="204"/>
      <c r="DW409" s="204"/>
      <c r="DX409" s="204"/>
      <c r="DY409" s="204"/>
      <c r="DZ409" s="204"/>
      <c r="EA409" s="204"/>
      <c r="EB409" s="204"/>
      <c r="EC409" s="204"/>
      <c r="ED409" s="204"/>
      <c r="EE409" s="204"/>
      <c r="EF409" s="204"/>
      <c r="EG409" s="204"/>
      <c r="EH409" s="204"/>
      <c r="EI409" s="204"/>
      <c r="EJ409" s="204"/>
      <c r="EK409" s="204"/>
      <c r="EL409" s="204"/>
      <c r="EM409" s="204"/>
      <c r="EN409" s="204"/>
      <c r="EO409" s="204"/>
      <c r="EP409" s="204"/>
      <c r="EQ409" s="204"/>
      <c r="ER409" s="204"/>
      <c r="ES409" s="204"/>
      <c r="ET409" s="204"/>
      <c r="EU409" s="204"/>
      <c r="EV409" s="204"/>
      <c r="EW409" s="204"/>
      <c r="EX409" s="204"/>
      <c r="EY409" s="204"/>
      <c r="EZ409" s="204"/>
      <c r="FA409" s="204"/>
      <c r="FB409" s="204"/>
      <c r="FC409" s="204"/>
      <c r="FD409" s="204"/>
      <c r="FE409" s="204"/>
      <c r="FF409" s="204"/>
      <c r="FG409" s="204"/>
      <c r="FH409" s="204"/>
      <c r="FI409" s="204"/>
      <c r="FJ409" s="204"/>
      <c r="FK409" s="204"/>
      <c r="FL409" s="204"/>
      <c r="FM409" s="204"/>
      <c r="FN409" s="204"/>
      <c r="FO409" s="204"/>
      <c r="FP409" s="204"/>
      <c r="FQ409" s="204"/>
      <c r="FR409" s="204"/>
      <c r="FS409" s="204"/>
      <c r="FT409" s="204"/>
      <c r="FU409" s="204"/>
      <c r="FV409" s="204"/>
      <c r="FW409" s="204"/>
      <c r="FX409" s="204"/>
      <c r="FY409" s="204"/>
      <c r="FZ409" s="204"/>
      <c r="GA409" s="204"/>
      <c r="GB409" s="204"/>
      <c r="GC409" s="204"/>
      <c r="GD409" s="204"/>
      <c r="GE409" s="204"/>
      <c r="GF409" s="204"/>
      <c r="GG409" s="204"/>
      <c r="GH409" s="204"/>
      <c r="GI409" s="204"/>
      <c r="GJ409" s="204"/>
      <c r="GK409" s="204"/>
      <c r="GL409" s="204"/>
      <c r="GM409" s="204"/>
      <c r="GN409" s="204"/>
      <c r="GO409" s="204"/>
      <c r="GP409" s="204"/>
      <c r="GQ409" s="204"/>
      <c r="GR409" s="204"/>
      <c r="GS409" s="204"/>
      <c r="GT409" s="204"/>
      <c r="GU409" s="204"/>
      <c r="GV409" s="204"/>
      <c r="GW409" s="204"/>
      <c r="GX409" s="204"/>
      <c r="GY409" s="204"/>
      <c r="GZ409" s="204"/>
      <c r="HA409" s="204"/>
      <c r="HB409" s="204"/>
      <c r="HC409" s="204"/>
      <c r="HD409" s="204"/>
      <c r="HE409" s="204"/>
      <c r="HF409" s="204"/>
      <c r="HG409" s="204"/>
      <c r="HH409" s="204"/>
      <c r="HI409" s="204"/>
      <c r="HJ409" s="204"/>
      <c r="HK409" s="204"/>
      <c r="HL409" s="204"/>
      <c r="HM409" s="204"/>
      <c r="HN409" s="204"/>
      <c r="HO409" s="204"/>
      <c r="HP409" s="204"/>
      <c r="HQ409" s="204"/>
      <c r="HR409" s="204"/>
      <c r="HS409" s="204"/>
      <c r="HT409" s="204"/>
      <c r="HU409" s="204"/>
      <c r="HV409" s="204"/>
      <c r="HW409" s="204"/>
      <c r="HX409" s="204"/>
      <c r="HY409" s="204"/>
      <c r="HZ409" s="204"/>
      <c r="IA409" s="204"/>
      <c r="IB409" s="204"/>
      <c r="IC409" s="204"/>
      <c r="ID409" s="204"/>
      <c r="IE409" s="204"/>
      <c r="IF409" s="204"/>
      <c r="IG409" s="204"/>
      <c r="IH409" s="204"/>
      <c r="II409" s="204"/>
      <c r="IJ409" s="204"/>
      <c r="IK409" s="204"/>
      <c r="IL409" s="204"/>
      <c r="IM409" s="204"/>
      <c r="IN409" s="204"/>
      <c r="IO409" s="204"/>
      <c r="IP409" s="204"/>
    </row>
    <row r="410" spans="1:250" s="184" customFormat="1" ht="21" customHeight="1">
      <c r="A410" s="188"/>
      <c r="B410" s="34"/>
      <c r="C410" s="267"/>
      <c r="D410" s="267"/>
      <c r="E410" s="267"/>
      <c r="F410" s="163"/>
      <c r="G410" s="265"/>
      <c r="H410" s="265"/>
      <c r="I410" s="266"/>
      <c r="J410" s="206"/>
      <c r="K410" s="206"/>
      <c r="L410" s="206"/>
      <c r="M410" s="206"/>
      <c r="N410" s="206"/>
      <c r="O410" s="206"/>
      <c r="P410" s="206"/>
      <c r="Q410" s="206"/>
      <c r="R410" s="206"/>
      <c r="S410" s="206"/>
      <c r="T410" s="206"/>
      <c r="U410" s="206"/>
      <c r="V410" s="206"/>
      <c r="W410" s="206"/>
      <c r="X410" s="206"/>
      <c r="Y410" s="206"/>
      <c r="Z410" s="206"/>
      <c r="AA410" s="206"/>
      <c r="AB410" s="206"/>
      <c r="AC410" s="206"/>
      <c r="AD410" s="206"/>
      <c r="AE410" s="206"/>
      <c r="AF410" s="206"/>
      <c r="AG410" s="206"/>
      <c r="AH410" s="206"/>
      <c r="AI410" s="206"/>
      <c r="AJ410" s="206"/>
      <c r="AK410" s="206"/>
      <c r="AL410" s="206"/>
      <c r="AM410" s="206"/>
      <c r="AN410" s="206"/>
      <c r="AO410" s="206"/>
      <c r="AP410" s="206"/>
      <c r="AQ410" s="206"/>
      <c r="AR410" s="206"/>
      <c r="AS410" s="206"/>
      <c r="AT410" s="206"/>
      <c r="AU410" s="206"/>
      <c r="AV410" s="206"/>
      <c r="AW410" s="206"/>
      <c r="AX410" s="206"/>
      <c r="AY410" s="206"/>
      <c r="AZ410" s="206"/>
      <c r="BA410" s="206"/>
      <c r="BB410" s="206"/>
      <c r="BC410" s="206"/>
      <c r="BD410" s="206"/>
      <c r="BE410" s="206"/>
      <c r="BF410" s="206"/>
      <c r="BG410" s="206"/>
      <c r="BH410" s="206"/>
      <c r="BI410" s="206"/>
      <c r="BJ410" s="206"/>
      <c r="BK410" s="206"/>
      <c r="BL410" s="206"/>
      <c r="BM410" s="206"/>
      <c r="BN410" s="206"/>
      <c r="BO410" s="206"/>
      <c r="BP410" s="206"/>
      <c r="BQ410" s="206"/>
      <c r="BR410" s="206"/>
      <c r="BS410" s="206"/>
      <c r="BT410" s="206"/>
      <c r="BU410" s="206"/>
      <c r="BV410" s="206"/>
      <c r="BW410" s="206"/>
      <c r="BX410" s="206"/>
      <c r="BY410" s="206"/>
      <c r="BZ410" s="206"/>
      <c r="CA410" s="206"/>
      <c r="CB410" s="206"/>
      <c r="CC410" s="206"/>
      <c r="CD410" s="206"/>
      <c r="CE410" s="206"/>
      <c r="CF410" s="206"/>
      <c r="CG410" s="206"/>
      <c r="CH410" s="206"/>
      <c r="CI410" s="206"/>
      <c r="CJ410" s="206"/>
      <c r="CK410" s="206"/>
      <c r="CL410" s="206"/>
      <c r="CM410" s="206"/>
      <c r="CN410" s="206"/>
      <c r="CO410" s="206"/>
      <c r="CP410" s="206"/>
      <c r="CQ410" s="206"/>
      <c r="CR410" s="206"/>
      <c r="CS410" s="206"/>
      <c r="CT410" s="206"/>
      <c r="CU410" s="206"/>
      <c r="CV410" s="206"/>
      <c r="CW410" s="206"/>
      <c r="CX410" s="206"/>
      <c r="CY410" s="206"/>
      <c r="CZ410" s="206"/>
      <c r="DA410" s="206"/>
      <c r="DB410" s="206"/>
      <c r="DC410" s="206"/>
      <c r="DD410" s="206"/>
      <c r="DE410" s="206"/>
      <c r="DF410" s="206"/>
      <c r="DG410" s="206"/>
      <c r="DH410" s="206"/>
      <c r="DI410" s="206"/>
      <c r="DJ410" s="206"/>
      <c r="DK410" s="206"/>
      <c r="DL410" s="206"/>
      <c r="DM410" s="206"/>
      <c r="DN410" s="206"/>
      <c r="DO410" s="206"/>
      <c r="DP410" s="206"/>
      <c r="DQ410" s="206"/>
      <c r="DR410" s="206"/>
      <c r="DS410" s="206"/>
      <c r="DT410" s="206"/>
      <c r="DU410" s="206"/>
      <c r="DV410" s="206"/>
      <c r="DW410" s="206"/>
      <c r="DX410" s="206"/>
      <c r="DY410" s="206"/>
      <c r="DZ410" s="206"/>
      <c r="EA410" s="206"/>
      <c r="EB410" s="206"/>
      <c r="EC410" s="206"/>
      <c r="ED410" s="206"/>
      <c r="EE410" s="206"/>
      <c r="EF410" s="206"/>
      <c r="EG410" s="206"/>
      <c r="EH410" s="206"/>
      <c r="EI410" s="206"/>
      <c r="EJ410" s="206"/>
      <c r="EK410" s="206"/>
      <c r="EL410" s="206"/>
      <c r="EM410" s="206"/>
      <c r="EN410" s="206"/>
      <c r="EO410" s="206"/>
      <c r="EP410" s="206"/>
      <c r="EQ410" s="206"/>
      <c r="ER410" s="206"/>
      <c r="ES410" s="206"/>
      <c r="ET410" s="206"/>
      <c r="EU410" s="206"/>
      <c r="EV410" s="206"/>
      <c r="EW410" s="206"/>
      <c r="EX410" s="206"/>
      <c r="EY410" s="206"/>
      <c r="EZ410" s="206"/>
      <c r="FA410" s="206"/>
      <c r="FB410" s="206"/>
      <c r="FC410" s="206"/>
      <c r="FD410" s="206"/>
      <c r="FE410" s="206"/>
      <c r="FF410" s="206"/>
      <c r="FG410" s="206"/>
      <c r="FH410" s="206"/>
      <c r="FI410" s="206"/>
      <c r="FJ410" s="206"/>
      <c r="FK410" s="206"/>
      <c r="FL410" s="206"/>
      <c r="FM410" s="206"/>
      <c r="FN410" s="206"/>
      <c r="FO410" s="206"/>
      <c r="FP410" s="206"/>
      <c r="FQ410" s="206"/>
      <c r="FR410" s="206"/>
      <c r="FS410" s="206"/>
      <c r="FT410" s="206"/>
      <c r="FU410" s="206"/>
      <c r="FV410" s="206"/>
      <c r="FW410" s="206"/>
      <c r="FX410" s="206"/>
      <c r="FY410" s="206"/>
      <c r="FZ410" s="206"/>
      <c r="GA410" s="206"/>
      <c r="GB410" s="206"/>
      <c r="GC410" s="206"/>
      <c r="GD410" s="206"/>
      <c r="GE410" s="206"/>
      <c r="GF410" s="206"/>
      <c r="GG410" s="206"/>
      <c r="GH410" s="206"/>
      <c r="GI410" s="206"/>
      <c r="GJ410" s="206"/>
      <c r="GK410" s="206"/>
      <c r="GL410" s="206"/>
      <c r="GM410" s="206"/>
      <c r="GN410" s="206"/>
      <c r="GO410" s="206"/>
      <c r="GP410" s="206"/>
      <c r="GQ410" s="206"/>
      <c r="GR410" s="206"/>
      <c r="GS410" s="206"/>
      <c r="GT410" s="206"/>
      <c r="GU410" s="206"/>
      <c r="GV410" s="206"/>
      <c r="GW410" s="206"/>
      <c r="GX410" s="206"/>
      <c r="GY410" s="206"/>
      <c r="GZ410" s="206"/>
      <c r="HA410" s="206"/>
      <c r="HB410" s="206"/>
      <c r="HC410" s="206"/>
      <c r="HD410" s="206"/>
      <c r="HE410" s="206"/>
      <c r="HF410" s="206"/>
      <c r="HG410" s="206"/>
      <c r="HH410" s="206"/>
      <c r="HI410" s="206"/>
      <c r="HJ410" s="206"/>
      <c r="HK410" s="206"/>
      <c r="HL410" s="206"/>
      <c r="HM410" s="206"/>
      <c r="HN410" s="206"/>
      <c r="HO410" s="206"/>
      <c r="HP410" s="206"/>
      <c r="HQ410" s="206"/>
      <c r="HR410" s="206"/>
      <c r="HS410" s="206"/>
      <c r="HT410" s="206"/>
      <c r="HU410" s="206"/>
      <c r="HV410" s="206"/>
      <c r="HW410" s="206"/>
      <c r="HX410" s="206"/>
      <c r="HY410" s="206"/>
      <c r="HZ410" s="206"/>
      <c r="IA410" s="206"/>
      <c r="IB410" s="206"/>
      <c r="IC410" s="206"/>
      <c r="ID410" s="206"/>
      <c r="IE410" s="206"/>
      <c r="IF410" s="206"/>
      <c r="IG410" s="206"/>
      <c r="IH410" s="206"/>
      <c r="II410" s="206"/>
      <c r="IJ410" s="206"/>
      <c r="IK410" s="206"/>
      <c r="IL410" s="206"/>
      <c r="IM410" s="206"/>
      <c r="IN410" s="206"/>
      <c r="IO410" s="206"/>
      <c r="IP410" s="206"/>
    </row>
    <row r="411" spans="1:250" s="208" customFormat="1" ht="21" customHeight="1" thickBot="1">
      <c r="A411" s="188"/>
      <c r="B411" s="34"/>
      <c r="C411" s="267"/>
      <c r="D411" s="267"/>
      <c r="E411" s="267"/>
      <c r="F411" s="163"/>
      <c r="G411" s="265"/>
      <c r="H411" s="265"/>
      <c r="I411" s="268"/>
      <c r="J411" s="207"/>
      <c r="K411" s="207"/>
      <c r="L411" s="207"/>
      <c r="M411" s="207"/>
      <c r="N411" s="207"/>
      <c r="O411" s="207"/>
      <c r="P411" s="207"/>
      <c r="Q411" s="207"/>
      <c r="R411" s="207"/>
      <c r="S411" s="207"/>
      <c r="T411" s="207"/>
      <c r="U411" s="207"/>
      <c r="V411" s="207"/>
      <c r="W411" s="207"/>
      <c r="X411" s="207"/>
      <c r="Y411" s="207"/>
      <c r="Z411" s="207"/>
      <c r="AA411" s="207"/>
      <c r="AB411" s="207"/>
      <c r="AC411" s="207"/>
      <c r="AD411" s="207"/>
      <c r="AE411" s="207"/>
      <c r="AF411" s="207"/>
      <c r="AG411" s="207"/>
      <c r="AH411" s="207"/>
      <c r="AI411" s="207"/>
      <c r="AJ411" s="207"/>
      <c r="AK411" s="207"/>
      <c r="AL411" s="207"/>
      <c r="AM411" s="207"/>
      <c r="AN411" s="207"/>
      <c r="AO411" s="207"/>
      <c r="AP411" s="207"/>
      <c r="AQ411" s="207"/>
      <c r="AR411" s="207"/>
      <c r="AS411" s="207"/>
      <c r="AT411" s="207"/>
      <c r="AU411" s="207"/>
      <c r="AV411" s="207"/>
      <c r="AW411" s="207"/>
      <c r="AX411" s="207"/>
      <c r="AY411" s="207"/>
      <c r="AZ411" s="207"/>
      <c r="BA411" s="207"/>
      <c r="BB411" s="207"/>
      <c r="BC411" s="207"/>
      <c r="BD411" s="207"/>
      <c r="BE411" s="207"/>
      <c r="BF411" s="207"/>
      <c r="BG411" s="207"/>
      <c r="BH411" s="207"/>
      <c r="BI411" s="207"/>
      <c r="BJ411" s="207"/>
      <c r="BK411" s="207"/>
      <c r="BL411" s="207"/>
      <c r="BM411" s="207"/>
      <c r="BN411" s="207"/>
      <c r="BO411" s="207"/>
      <c r="BP411" s="207"/>
      <c r="BQ411" s="207"/>
      <c r="BR411" s="207"/>
      <c r="BS411" s="207"/>
      <c r="BT411" s="207"/>
      <c r="BU411" s="207"/>
      <c r="BV411" s="207"/>
      <c r="BW411" s="207"/>
      <c r="BX411" s="207"/>
      <c r="BY411" s="207"/>
      <c r="BZ411" s="207"/>
      <c r="CA411" s="207"/>
      <c r="CB411" s="207"/>
      <c r="CC411" s="207"/>
      <c r="CD411" s="207"/>
      <c r="CE411" s="207"/>
      <c r="CF411" s="207"/>
      <c r="CG411" s="207"/>
      <c r="CH411" s="207"/>
      <c r="CI411" s="207"/>
      <c r="CJ411" s="207"/>
      <c r="CK411" s="207"/>
      <c r="CL411" s="207"/>
      <c r="CM411" s="207"/>
      <c r="CN411" s="207"/>
      <c r="CO411" s="207"/>
      <c r="CP411" s="207"/>
      <c r="CQ411" s="207"/>
      <c r="CR411" s="207"/>
      <c r="CS411" s="207"/>
      <c r="CT411" s="207"/>
      <c r="CU411" s="207"/>
      <c r="CV411" s="207"/>
      <c r="CW411" s="207"/>
      <c r="CX411" s="207"/>
      <c r="CY411" s="207"/>
      <c r="CZ411" s="207"/>
      <c r="DA411" s="207"/>
      <c r="DB411" s="207"/>
      <c r="DC411" s="207"/>
      <c r="DD411" s="207"/>
      <c r="DE411" s="207"/>
      <c r="DF411" s="207"/>
      <c r="DG411" s="207"/>
      <c r="DH411" s="207"/>
      <c r="DI411" s="207"/>
      <c r="DJ411" s="207"/>
      <c r="DK411" s="207"/>
      <c r="DL411" s="207"/>
      <c r="DM411" s="207"/>
      <c r="DN411" s="207"/>
      <c r="DO411" s="207"/>
      <c r="DP411" s="207"/>
      <c r="DQ411" s="207"/>
      <c r="DR411" s="207"/>
      <c r="DS411" s="207"/>
      <c r="DT411" s="207"/>
      <c r="DU411" s="207"/>
      <c r="DV411" s="207"/>
      <c r="DW411" s="207"/>
      <c r="DX411" s="207"/>
      <c r="DY411" s="207"/>
      <c r="DZ411" s="207"/>
      <c r="EA411" s="207"/>
      <c r="EB411" s="207"/>
      <c r="EC411" s="207"/>
      <c r="ED411" s="207"/>
      <c r="EE411" s="207"/>
      <c r="EF411" s="207"/>
      <c r="EG411" s="207"/>
      <c r="EH411" s="207"/>
      <c r="EI411" s="207"/>
      <c r="EJ411" s="207"/>
      <c r="EK411" s="207"/>
      <c r="EL411" s="207"/>
      <c r="EM411" s="207"/>
      <c r="EN411" s="207"/>
      <c r="EO411" s="207"/>
      <c r="EP411" s="207"/>
      <c r="EQ411" s="207"/>
      <c r="ER411" s="207"/>
      <c r="ES411" s="207"/>
      <c r="ET411" s="207"/>
      <c r="EU411" s="207"/>
      <c r="EV411" s="207"/>
      <c r="EW411" s="207"/>
      <c r="EX411" s="207"/>
      <c r="EY411" s="207"/>
      <c r="EZ411" s="207"/>
      <c r="FA411" s="207"/>
      <c r="FB411" s="207"/>
      <c r="FC411" s="207"/>
      <c r="FD411" s="207"/>
      <c r="FE411" s="207"/>
      <c r="FF411" s="207"/>
      <c r="FG411" s="207"/>
      <c r="FH411" s="207"/>
      <c r="FI411" s="207"/>
      <c r="FJ411" s="207"/>
      <c r="FK411" s="207"/>
      <c r="FL411" s="207"/>
      <c r="FM411" s="207"/>
      <c r="FN411" s="207"/>
      <c r="FO411" s="207"/>
      <c r="FP411" s="207"/>
      <c r="FQ411" s="207"/>
      <c r="FR411" s="207"/>
      <c r="FS411" s="207"/>
      <c r="FT411" s="207"/>
      <c r="FU411" s="207"/>
      <c r="FV411" s="207"/>
      <c r="FW411" s="207"/>
      <c r="FX411" s="207"/>
      <c r="FY411" s="207"/>
      <c r="FZ411" s="207"/>
      <c r="GA411" s="207"/>
      <c r="GB411" s="207"/>
      <c r="GC411" s="207"/>
      <c r="GD411" s="207"/>
      <c r="GE411" s="207"/>
      <c r="GF411" s="207"/>
      <c r="GG411" s="207"/>
      <c r="GH411" s="207"/>
      <c r="GI411" s="207"/>
      <c r="GJ411" s="207"/>
      <c r="GK411" s="207"/>
      <c r="GL411" s="207"/>
      <c r="GM411" s="207"/>
      <c r="GN411" s="207"/>
      <c r="GO411" s="207"/>
      <c r="GP411" s="207"/>
      <c r="GQ411" s="207"/>
      <c r="GR411" s="207"/>
      <c r="GS411" s="207"/>
      <c r="GT411" s="207"/>
      <c r="GU411" s="207"/>
      <c r="GV411" s="207"/>
      <c r="GW411" s="207"/>
      <c r="GX411" s="207"/>
      <c r="GY411" s="207"/>
      <c r="GZ411" s="207"/>
      <c r="HA411" s="207"/>
      <c r="HB411" s="207"/>
      <c r="HC411" s="207"/>
      <c r="HD411" s="207"/>
      <c r="HE411" s="207"/>
      <c r="HF411" s="207"/>
      <c r="HG411" s="207"/>
      <c r="HH411" s="207"/>
      <c r="HI411" s="207"/>
      <c r="HJ411" s="207"/>
      <c r="HK411" s="207"/>
      <c r="HL411" s="207"/>
      <c r="HM411" s="207"/>
      <c r="HN411" s="207"/>
      <c r="HO411" s="207"/>
      <c r="HP411" s="207"/>
      <c r="HQ411" s="207"/>
      <c r="HR411" s="207"/>
      <c r="HS411" s="207"/>
      <c r="HT411" s="207"/>
      <c r="HU411" s="207"/>
      <c r="HV411" s="207"/>
      <c r="HW411" s="207"/>
      <c r="HX411" s="207"/>
      <c r="HY411" s="207"/>
      <c r="HZ411" s="207"/>
      <c r="IA411" s="207"/>
      <c r="IB411" s="207"/>
      <c r="IC411" s="207"/>
      <c r="ID411" s="207"/>
      <c r="IE411" s="207"/>
      <c r="IF411" s="207"/>
      <c r="IG411" s="207"/>
      <c r="IH411" s="207"/>
      <c r="II411" s="207"/>
      <c r="IJ411" s="207"/>
      <c r="IK411" s="207"/>
      <c r="IL411" s="207"/>
      <c r="IM411" s="207"/>
      <c r="IN411" s="207"/>
      <c r="IO411" s="207"/>
      <c r="IP411" s="207"/>
    </row>
    <row r="412" spans="1:250" ht="45" customHeight="1">
      <c r="A412" s="188"/>
      <c r="B412" s="449" t="s">
        <v>118</v>
      </c>
      <c r="C412" s="269" t="s">
        <v>329</v>
      </c>
      <c r="D412" s="457"/>
      <c r="E412" s="457"/>
      <c r="F412" s="457"/>
      <c r="G412" s="457"/>
      <c r="H412" s="458"/>
      <c r="I412" s="12"/>
      <c r="J412" s="12"/>
    </row>
    <row r="413" spans="1:250" ht="45" customHeight="1">
      <c r="A413" s="188"/>
      <c r="B413" s="450"/>
      <c r="C413" s="270" t="s">
        <v>330</v>
      </c>
      <c r="D413" s="459"/>
      <c r="E413" s="459"/>
      <c r="F413" s="459"/>
      <c r="G413" s="459"/>
      <c r="H413" s="460"/>
      <c r="I413" s="12"/>
      <c r="J413" s="12"/>
    </row>
    <row r="414" spans="1:250" ht="45" customHeight="1">
      <c r="A414" s="188"/>
      <c r="B414" s="450"/>
      <c r="C414" s="270" t="s">
        <v>331</v>
      </c>
      <c r="D414" s="459"/>
      <c r="E414" s="459"/>
      <c r="F414" s="459"/>
      <c r="G414" s="459"/>
      <c r="H414" s="460"/>
      <c r="I414" s="12"/>
      <c r="J414" s="12"/>
    </row>
    <row r="415" spans="1:250" ht="45" customHeight="1" thickBot="1">
      <c r="A415" s="188"/>
      <c r="B415" s="451"/>
      <c r="C415" s="271" t="s">
        <v>332</v>
      </c>
      <c r="D415" s="455"/>
      <c r="E415" s="455"/>
      <c r="F415" s="455"/>
      <c r="G415" s="455"/>
      <c r="H415" s="456"/>
    </row>
    <row r="416" spans="1:250" ht="21" customHeight="1">
      <c r="A416" s="189"/>
      <c r="B416" s="29"/>
      <c r="C416" s="272"/>
      <c r="D416" s="272"/>
      <c r="E416" s="272"/>
      <c r="F416" s="166"/>
      <c r="G416" s="273"/>
      <c r="H416" s="33"/>
    </row>
  </sheetData>
  <mergeCells count="6">
    <mergeCell ref="B412:B415"/>
    <mergeCell ref="C1:I1"/>
    <mergeCell ref="D415:H415"/>
    <mergeCell ref="D412:H412"/>
    <mergeCell ref="D413:H413"/>
    <mergeCell ref="D414:H414"/>
  </mergeCells>
  <phoneticPr fontId="54" type="noConversion"/>
  <pageMargins left="0.7" right="0.7" top="0.75" bottom="0.75" header="0.3" footer="0.3"/>
  <pageSetup paperSize="9" scale="10" fitToHeight="0" orientation="landscape" r:id="rId1"/>
  <ignoredErrors>
    <ignoredError sqref="G26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5C11-10F6-4AAA-AA0F-A6D27A4E7CEB}">
  <sheetPr>
    <pageSetUpPr fitToPage="1"/>
  </sheetPr>
  <dimension ref="A1:IL293"/>
  <sheetViews>
    <sheetView zoomScale="70" zoomScaleNormal="70" workbookViewId="0">
      <pane xSplit="2" ySplit="2" topLeftCell="C282" activePane="bottomRight" state="frozenSplit"/>
      <selection pane="topRight" activeCell="B1" sqref="B1"/>
      <selection pane="bottomLeft" activeCell="A3" sqref="A3"/>
      <selection pane="bottomRight" activeCell="A283" sqref="A283:I284"/>
    </sheetView>
  </sheetViews>
  <sheetFormatPr defaultColWidth="16.33203125" defaultRowHeight="13.8" outlineLevelRow="1"/>
  <cols>
    <col min="1" max="1" width="13.77734375" style="4" customWidth="1"/>
    <col min="2" max="2" width="73.77734375" style="7" customWidth="1"/>
    <col min="3" max="3" width="18.77734375" style="17" bestFit="1" customWidth="1"/>
    <col min="4" max="5" width="18.77734375" style="17" customWidth="1"/>
    <col min="6" max="6" width="22.6640625" style="20" bestFit="1" customWidth="1"/>
    <col min="7" max="7" width="28.109375" style="18" bestFit="1" customWidth="1"/>
    <col min="8" max="8" width="28.109375" style="18" customWidth="1"/>
    <col min="9" max="9" width="28.109375" style="15" bestFit="1" customWidth="1"/>
    <col min="10" max="10" width="16.33203125" style="3" hidden="1" customWidth="1"/>
    <col min="11" max="246" width="16.33203125" style="3"/>
    <col min="247" max="16384" width="16.33203125" style="4"/>
  </cols>
  <sheetData>
    <row r="1" spans="1:246" ht="48" customHeight="1">
      <c r="A1" s="331"/>
      <c r="B1" s="345" t="s">
        <v>74</v>
      </c>
      <c r="C1" s="452" t="s">
        <v>307</v>
      </c>
      <c r="D1" s="453"/>
      <c r="E1" s="453"/>
      <c r="F1" s="453"/>
      <c r="G1" s="453"/>
      <c r="H1" s="453"/>
      <c r="I1" s="454"/>
      <c r="J1" s="19"/>
    </row>
    <row r="2" spans="1:246" s="2" customFormat="1" ht="45" customHeight="1">
      <c r="A2" s="237" t="s">
        <v>308</v>
      </c>
      <c r="B2" s="172" t="s">
        <v>16</v>
      </c>
      <c r="C2" s="315" t="s">
        <v>177</v>
      </c>
      <c r="D2" s="321" t="s">
        <v>336</v>
      </c>
      <c r="E2" s="321" t="s">
        <v>442</v>
      </c>
      <c r="F2" s="322" t="s">
        <v>105</v>
      </c>
      <c r="G2" s="322" t="s">
        <v>104</v>
      </c>
      <c r="H2" s="319" t="s">
        <v>176</v>
      </c>
      <c r="I2" s="320" t="s">
        <v>333</v>
      </c>
      <c r="J2" s="7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</row>
    <row r="3" spans="1:246" s="14" customFormat="1" ht="21" customHeight="1">
      <c r="A3" s="192" t="s">
        <v>165</v>
      </c>
      <c r="B3" s="364" t="s">
        <v>656</v>
      </c>
      <c r="C3" s="316"/>
      <c r="D3" s="311"/>
      <c r="E3" s="311"/>
      <c r="F3" s="312"/>
      <c r="G3" s="313"/>
      <c r="H3" s="313">
        <f>SUM(G4:G12)</f>
        <v>0</v>
      </c>
      <c r="I3" s="314"/>
      <c r="J3" s="355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</row>
    <row r="4" spans="1:246" s="14" customFormat="1" ht="21" customHeight="1" outlineLevel="1">
      <c r="A4" s="191" t="s">
        <v>309</v>
      </c>
      <c r="B4" s="365" t="s">
        <v>658</v>
      </c>
      <c r="C4" s="342" t="s">
        <v>20</v>
      </c>
      <c r="D4" s="344">
        <v>1</v>
      </c>
      <c r="E4" s="366"/>
      <c r="F4" s="367"/>
      <c r="G4" s="368">
        <f t="shared" ref="G4:G12" si="0">E4*F4</f>
        <v>0</v>
      </c>
      <c r="H4" s="368"/>
      <c r="I4" s="369"/>
      <c r="J4" s="355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</row>
    <row r="5" spans="1:246" s="14" customFormat="1" ht="21" customHeight="1" outlineLevel="1">
      <c r="A5" s="191" t="s">
        <v>310</v>
      </c>
      <c r="B5" s="365" t="s">
        <v>660</v>
      </c>
      <c r="C5" s="342" t="s">
        <v>20</v>
      </c>
      <c r="D5" s="344">
        <v>1</v>
      </c>
      <c r="E5" s="366"/>
      <c r="F5" s="367"/>
      <c r="G5" s="368">
        <f t="shared" si="0"/>
        <v>0</v>
      </c>
      <c r="H5" s="368"/>
      <c r="I5" s="369"/>
      <c r="J5" s="355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</row>
    <row r="6" spans="1:246" s="14" customFormat="1" ht="21" customHeight="1" outlineLevel="1">
      <c r="A6" s="191" t="s">
        <v>538</v>
      </c>
      <c r="B6" s="365" t="s">
        <v>659</v>
      </c>
      <c r="C6" s="342" t="s">
        <v>20</v>
      </c>
      <c r="D6" s="344">
        <v>1</v>
      </c>
      <c r="E6" s="366"/>
      <c r="F6" s="367"/>
      <c r="G6" s="368">
        <f t="shared" si="0"/>
        <v>0</v>
      </c>
      <c r="H6" s="368"/>
      <c r="I6" s="369"/>
      <c r="J6" s="355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</row>
    <row r="7" spans="1:246" s="14" customFormat="1" ht="21" customHeight="1" outlineLevel="1">
      <c r="A7" s="191" t="s">
        <v>539</v>
      </c>
      <c r="B7" s="365" t="s">
        <v>661</v>
      </c>
      <c r="C7" s="342" t="s">
        <v>20</v>
      </c>
      <c r="D7" s="344">
        <v>1</v>
      </c>
      <c r="E7" s="366"/>
      <c r="F7" s="367"/>
      <c r="G7" s="368">
        <f t="shared" si="0"/>
        <v>0</v>
      </c>
      <c r="H7" s="368"/>
      <c r="I7" s="369"/>
      <c r="J7" s="355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</row>
    <row r="8" spans="1:246" s="14" customFormat="1" ht="21" customHeight="1" outlineLevel="1">
      <c r="A8" s="191" t="s">
        <v>540</v>
      </c>
      <c r="B8" s="365" t="s">
        <v>662</v>
      </c>
      <c r="C8" s="342" t="s">
        <v>20</v>
      </c>
      <c r="D8" s="344">
        <v>1</v>
      </c>
      <c r="E8" s="366"/>
      <c r="F8" s="367"/>
      <c r="G8" s="368">
        <f t="shared" si="0"/>
        <v>0</v>
      </c>
      <c r="H8" s="368"/>
      <c r="I8" s="369"/>
      <c r="J8" s="355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</row>
    <row r="9" spans="1:246" s="14" customFormat="1" ht="21" customHeight="1" outlineLevel="1">
      <c r="A9" s="191" t="s">
        <v>541</v>
      </c>
      <c r="B9" s="365" t="s">
        <v>663</v>
      </c>
      <c r="C9" s="342" t="s">
        <v>20</v>
      </c>
      <c r="D9" s="344">
        <v>1</v>
      </c>
      <c r="E9" s="366"/>
      <c r="F9" s="367"/>
      <c r="G9" s="368">
        <f t="shared" si="0"/>
        <v>0</v>
      </c>
      <c r="H9" s="368"/>
      <c r="I9" s="369"/>
      <c r="J9" s="355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</row>
    <row r="10" spans="1:246" s="14" customFormat="1" ht="21" customHeight="1" outlineLevel="1">
      <c r="A10" s="191" t="s">
        <v>542</v>
      </c>
      <c r="B10" s="365" t="s">
        <v>664</v>
      </c>
      <c r="C10" s="342" t="s">
        <v>20</v>
      </c>
      <c r="D10" s="344">
        <v>1</v>
      </c>
      <c r="E10" s="366"/>
      <c r="F10" s="367"/>
      <c r="G10" s="368">
        <f t="shared" si="0"/>
        <v>0</v>
      </c>
      <c r="H10" s="368"/>
      <c r="I10" s="369"/>
      <c r="J10" s="355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</row>
    <row r="11" spans="1:246" s="14" customFormat="1" ht="21" customHeight="1" outlineLevel="1">
      <c r="A11" s="191" t="s">
        <v>543</v>
      </c>
      <c r="B11" s="365" t="s">
        <v>665</v>
      </c>
      <c r="C11" s="342" t="s">
        <v>20</v>
      </c>
      <c r="D11" s="344">
        <v>1</v>
      </c>
      <c r="E11" s="366"/>
      <c r="F11" s="367"/>
      <c r="G11" s="368">
        <f t="shared" si="0"/>
        <v>0</v>
      </c>
      <c r="H11" s="368"/>
      <c r="I11" s="369"/>
      <c r="J11" s="35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</row>
    <row r="12" spans="1:246" s="14" customFormat="1" ht="21" customHeight="1" outlineLevel="1">
      <c r="A12" s="191" t="s">
        <v>544</v>
      </c>
      <c r="B12" s="365" t="s">
        <v>103</v>
      </c>
      <c r="C12" s="342" t="s">
        <v>20</v>
      </c>
      <c r="D12" s="344">
        <v>1</v>
      </c>
      <c r="E12" s="366"/>
      <c r="F12" s="367"/>
      <c r="G12" s="368">
        <f t="shared" si="0"/>
        <v>0</v>
      </c>
      <c r="H12" s="368"/>
      <c r="I12" s="369"/>
      <c r="J12" s="355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</row>
    <row r="13" spans="1:246" s="14" customFormat="1" ht="21" customHeight="1">
      <c r="A13" s="192" t="s">
        <v>166</v>
      </c>
      <c r="B13" s="364" t="s">
        <v>657</v>
      </c>
      <c r="C13" s="316"/>
      <c r="D13" s="311"/>
      <c r="E13" s="311"/>
      <c r="F13" s="312"/>
      <c r="G13" s="313"/>
      <c r="H13" s="313">
        <f>SUM(G14:G21)</f>
        <v>0</v>
      </c>
      <c r="I13" s="314"/>
      <c r="J13" s="355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</row>
    <row r="14" spans="1:246" s="14" customFormat="1" ht="21" customHeight="1" outlineLevel="1">
      <c r="A14" s="191" t="s">
        <v>311</v>
      </c>
      <c r="B14" s="365" t="s">
        <v>658</v>
      </c>
      <c r="C14" s="342" t="s">
        <v>20</v>
      </c>
      <c r="D14" s="344">
        <v>1</v>
      </c>
      <c r="E14" s="366"/>
      <c r="F14" s="367"/>
      <c r="G14" s="368">
        <f t="shared" ref="G14:G21" si="1">E14*F14</f>
        <v>0</v>
      </c>
      <c r="H14" s="368"/>
      <c r="I14" s="369"/>
      <c r="J14" s="355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</row>
    <row r="15" spans="1:246" s="14" customFormat="1" ht="21" customHeight="1" outlineLevel="1">
      <c r="A15" s="191" t="s">
        <v>314</v>
      </c>
      <c r="B15" s="365" t="s">
        <v>659</v>
      </c>
      <c r="C15" s="342" t="s">
        <v>20</v>
      </c>
      <c r="D15" s="344">
        <v>1</v>
      </c>
      <c r="E15" s="366"/>
      <c r="F15" s="367"/>
      <c r="G15" s="368">
        <f t="shared" si="1"/>
        <v>0</v>
      </c>
      <c r="H15" s="368"/>
      <c r="I15" s="369"/>
      <c r="J15" s="355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</row>
    <row r="16" spans="1:246" s="14" customFormat="1" ht="21" customHeight="1" outlineLevel="1">
      <c r="A16" s="191" t="s">
        <v>315</v>
      </c>
      <c r="B16" s="365" t="s">
        <v>666</v>
      </c>
      <c r="C16" s="342" t="s">
        <v>20</v>
      </c>
      <c r="D16" s="344">
        <v>1</v>
      </c>
      <c r="E16" s="366"/>
      <c r="F16" s="367"/>
      <c r="G16" s="368">
        <f t="shared" si="1"/>
        <v>0</v>
      </c>
      <c r="H16" s="368"/>
      <c r="I16" s="369"/>
      <c r="J16" s="355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</row>
    <row r="17" spans="1:246" s="14" customFormat="1" ht="21" customHeight="1" outlineLevel="1">
      <c r="A17" s="191" t="s">
        <v>316</v>
      </c>
      <c r="B17" s="365" t="s">
        <v>667</v>
      </c>
      <c r="C17" s="342" t="s">
        <v>20</v>
      </c>
      <c r="D17" s="344">
        <v>1</v>
      </c>
      <c r="E17" s="366"/>
      <c r="F17" s="367"/>
      <c r="G17" s="368">
        <f t="shared" si="1"/>
        <v>0</v>
      </c>
      <c r="H17" s="368"/>
      <c r="I17" s="369"/>
      <c r="J17" s="355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</row>
    <row r="18" spans="1:246" s="14" customFormat="1" ht="21" customHeight="1" outlineLevel="1">
      <c r="A18" s="191" t="s">
        <v>317</v>
      </c>
      <c r="B18" s="365" t="s">
        <v>668</v>
      </c>
      <c r="C18" s="342" t="s">
        <v>20</v>
      </c>
      <c r="D18" s="344">
        <v>1</v>
      </c>
      <c r="E18" s="366"/>
      <c r="F18" s="367"/>
      <c r="G18" s="368">
        <f t="shared" si="1"/>
        <v>0</v>
      </c>
      <c r="H18" s="368"/>
      <c r="I18" s="369"/>
      <c r="J18" s="355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</row>
    <row r="19" spans="1:246" s="14" customFormat="1" ht="21" customHeight="1" outlineLevel="1">
      <c r="A19" s="191" t="s">
        <v>313</v>
      </c>
      <c r="B19" s="365" t="s">
        <v>669</v>
      </c>
      <c r="C19" s="342" t="s">
        <v>20</v>
      </c>
      <c r="D19" s="344">
        <v>1</v>
      </c>
      <c r="E19" s="366"/>
      <c r="F19" s="367"/>
      <c r="G19" s="368">
        <f t="shared" si="1"/>
        <v>0</v>
      </c>
      <c r="H19" s="368"/>
      <c r="I19" s="369"/>
      <c r="J19" s="355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</row>
    <row r="20" spans="1:246" s="14" customFormat="1" ht="21" customHeight="1" outlineLevel="1">
      <c r="A20" s="191" t="s">
        <v>312</v>
      </c>
      <c r="B20" s="365" t="s">
        <v>664</v>
      </c>
      <c r="C20" s="342" t="s">
        <v>20</v>
      </c>
      <c r="D20" s="344">
        <v>1</v>
      </c>
      <c r="E20" s="366"/>
      <c r="F20" s="367"/>
      <c r="G20" s="368">
        <f t="shared" si="1"/>
        <v>0</v>
      </c>
      <c r="H20" s="368"/>
      <c r="I20" s="369"/>
      <c r="J20" s="355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</row>
    <row r="21" spans="1:246" s="14" customFormat="1" ht="21" customHeight="1" outlineLevel="1">
      <c r="A21" s="191" t="s">
        <v>318</v>
      </c>
      <c r="B21" s="365" t="s">
        <v>103</v>
      </c>
      <c r="C21" s="342" t="s">
        <v>20</v>
      </c>
      <c r="D21" s="344">
        <v>1</v>
      </c>
      <c r="E21" s="366"/>
      <c r="F21" s="367"/>
      <c r="G21" s="368">
        <f t="shared" si="1"/>
        <v>0</v>
      </c>
      <c r="H21" s="368"/>
      <c r="I21" s="369"/>
      <c r="J21" s="355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</row>
    <row r="22" spans="1:246" s="14" customFormat="1" ht="32.700000000000003" customHeight="1">
      <c r="A22" s="192" t="s">
        <v>194</v>
      </c>
      <c r="B22" s="364" t="s">
        <v>670</v>
      </c>
      <c r="C22" s="316"/>
      <c r="D22" s="311"/>
      <c r="E22" s="311"/>
      <c r="F22" s="312"/>
      <c r="G22" s="313"/>
      <c r="H22" s="313">
        <f>SUM(G23:G31)</f>
        <v>0</v>
      </c>
      <c r="I22" s="314"/>
      <c r="J22" s="355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</row>
    <row r="23" spans="1:246" s="14" customFormat="1" ht="21" customHeight="1" outlineLevel="1">
      <c r="A23" s="191" t="s">
        <v>567</v>
      </c>
      <c r="B23" s="365" t="s">
        <v>658</v>
      </c>
      <c r="C23" s="342" t="s">
        <v>20</v>
      </c>
      <c r="D23" s="344">
        <v>1</v>
      </c>
      <c r="E23" s="366"/>
      <c r="F23" s="367"/>
      <c r="G23" s="368">
        <f t="shared" ref="G23:G31" si="2">E23*F23</f>
        <v>0</v>
      </c>
      <c r="H23" s="368"/>
      <c r="I23" s="369"/>
      <c r="J23" s="355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</row>
    <row r="24" spans="1:246" s="14" customFormat="1" ht="21" customHeight="1" outlineLevel="1">
      <c r="A24" s="191" t="s">
        <v>568</v>
      </c>
      <c r="B24" s="365" t="s">
        <v>660</v>
      </c>
      <c r="C24" s="342" t="s">
        <v>20</v>
      </c>
      <c r="D24" s="344">
        <v>1</v>
      </c>
      <c r="E24" s="366"/>
      <c r="F24" s="367"/>
      <c r="G24" s="368">
        <f t="shared" si="2"/>
        <v>0</v>
      </c>
      <c r="H24" s="368"/>
      <c r="I24" s="369"/>
      <c r="J24" s="355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</row>
    <row r="25" spans="1:246" s="14" customFormat="1" ht="21" customHeight="1" outlineLevel="1">
      <c r="A25" s="191" t="s">
        <v>569</v>
      </c>
      <c r="B25" s="365" t="s">
        <v>659</v>
      </c>
      <c r="C25" s="342" t="s">
        <v>20</v>
      </c>
      <c r="D25" s="344">
        <v>1</v>
      </c>
      <c r="E25" s="366"/>
      <c r="F25" s="367"/>
      <c r="G25" s="368">
        <f t="shared" si="2"/>
        <v>0</v>
      </c>
      <c r="H25" s="368"/>
      <c r="I25" s="369"/>
      <c r="J25" s="35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</row>
    <row r="26" spans="1:246" s="14" customFormat="1" ht="21" customHeight="1" outlineLevel="1">
      <c r="A26" s="191" t="s">
        <v>570</v>
      </c>
      <c r="B26" s="365" t="s">
        <v>672</v>
      </c>
      <c r="C26" s="342" t="s">
        <v>20</v>
      </c>
      <c r="D26" s="344">
        <v>1</v>
      </c>
      <c r="E26" s="366"/>
      <c r="F26" s="367"/>
      <c r="G26" s="368">
        <f t="shared" si="2"/>
        <v>0</v>
      </c>
      <c r="H26" s="368"/>
      <c r="I26" s="369"/>
      <c r="J26" s="35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</row>
    <row r="27" spans="1:246" s="14" customFormat="1" ht="21" customHeight="1" outlineLevel="1">
      <c r="A27" s="191" t="s">
        <v>571</v>
      </c>
      <c r="B27" s="365" t="s">
        <v>671</v>
      </c>
      <c r="C27" s="342" t="s">
        <v>20</v>
      </c>
      <c r="D27" s="344">
        <v>1</v>
      </c>
      <c r="E27" s="366"/>
      <c r="F27" s="367"/>
      <c r="G27" s="368">
        <f t="shared" si="2"/>
        <v>0</v>
      </c>
      <c r="H27" s="368"/>
      <c r="I27" s="369"/>
      <c r="J27" s="35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</row>
    <row r="28" spans="1:246" s="14" customFormat="1" ht="21" customHeight="1" outlineLevel="1">
      <c r="A28" s="191" t="s">
        <v>572</v>
      </c>
      <c r="B28" s="365" t="s">
        <v>673</v>
      </c>
      <c r="C28" s="342" t="s">
        <v>20</v>
      </c>
      <c r="D28" s="344">
        <v>1</v>
      </c>
      <c r="E28" s="366"/>
      <c r="F28" s="367"/>
      <c r="G28" s="368">
        <f t="shared" si="2"/>
        <v>0</v>
      </c>
      <c r="H28" s="368"/>
      <c r="I28" s="369"/>
      <c r="J28" s="35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</row>
    <row r="29" spans="1:246" s="14" customFormat="1" ht="21" customHeight="1" outlineLevel="1">
      <c r="A29" s="191" t="s">
        <v>573</v>
      </c>
      <c r="B29" s="365" t="s">
        <v>669</v>
      </c>
      <c r="C29" s="342" t="s">
        <v>20</v>
      </c>
      <c r="D29" s="344">
        <v>1</v>
      </c>
      <c r="E29" s="366"/>
      <c r="F29" s="367"/>
      <c r="G29" s="368">
        <f t="shared" si="2"/>
        <v>0</v>
      </c>
      <c r="H29" s="368"/>
      <c r="I29" s="369"/>
      <c r="J29" s="35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</row>
    <row r="30" spans="1:246" s="14" customFormat="1" ht="21" customHeight="1" outlineLevel="1">
      <c r="A30" s="191" t="s">
        <v>574</v>
      </c>
      <c r="B30" s="365" t="s">
        <v>665</v>
      </c>
      <c r="C30" s="342" t="s">
        <v>20</v>
      </c>
      <c r="D30" s="344">
        <v>1</v>
      </c>
      <c r="E30" s="366"/>
      <c r="F30" s="367"/>
      <c r="G30" s="368">
        <f t="shared" si="2"/>
        <v>0</v>
      </c>
      <c r="H30" s="368"/>
      <c r="I30" s="369"/>
      <c r="J30" s="35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</row>
    <row r="31" spans="1:246" ht="25.2" customHeight="1" outlineLevel="1">
      <c r="A31" s="191" t="s">
        <v>575</v>
      </c>
      <c r="B31" s="365" t="s">
        <v>103</v>
      </c>
      <c r="C31" s="342" t="s">
        <v>20</v>
      </c>
      <c r="D31" s="344">
        <v>1</v>
      </c>
      <c r="E31" s="366"/>
      <c r="F31" s="367"/>
      <c r="G31" s="368">
        <f t="shared" si="2"/>
        <v>0</v>
      </c>
      <c r="H31" s="368"/>
      <c r="I31" s="369"/>
      <c r="J31" s="19"/>
    </row>
    <row r="32" spans="1:246" s="14" customFormat="1" ht="32.700000000000003" customHeight="1">
      <c r="A32" s="192" t="s">
        <v>579</v>
      </c>
      <c r="B32" s="364" t="s">
        <v>674</v>
      </c>
      <c r="C32" s="316"/>
      <c r="D32" s="311"/>
      <c r="E32" s="311"/>
      <c r="F32" s="312"/>
      <c r="G32" s="313"/>
      <c r="H32" s="313">
        <f>SUM(G33:G42)</f>
        <v>0</v>
      </c>
      <c r="I32" s="314"/>
      <c r="J32" s="35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</row>
    <row r="33" spans="1:246" s="14" customFormat="1" ht="21" customHeight="1" outlineLevel="1">
      <c r="A33" s="191" t="s">
        <v>581</v>
      </c>
      <c r="B33" s="365" t="s">
        <v>658</v>
      </c>
      <c r="C33" s="342" t="s">
        <v>20</v>
      </c>
      <c r="D33" s="344">
        <v>1</v>
      </c>
      <c r="E33" s="366"/>
      <c r="F33" s="367"/>
      <c r="G33" s="368">
        <f t="shared" ref="G33:G42" si="3">E33*F33</f>
        <v>0</v>
      </c>
      <c r="H33" s="368"/>
      <c r="I33" s="369"/>
      <c r="J33" s="35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</row>
    <row r="34" spans="1:246" s="14" customFormat="1" ht="21" customHeight="1" outlineLevel="1">
      <c r="A34" s="191" t="s">
        <v>582</v>
      </c>
      <c r="B34" s="365" t="s">
        <v>660</v>
      </c>
      <c r="C34" s="342" t="s">
        <v>20</v>
      </c>
      <c r="D34" s="344">
        <v>1</v>
      </c>
      <c r="E34" s="366"/>
      <c r="F34" s="367"/>
      <c r="G34" s="368">
        <f t="shared" si="3"/>
        <v>0</v>
      </c>
      <c r="H34" s="368"/>
      <c r="I34" s="369"/>
      <c r="J34" s="35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</row>
    <row r="35" spans="1:246" s="14" customFormat="1" ht="21" customHeight="1" outlineLevel="1">
      <c r="A35" s="191" t="s">
        <v>583</v>
      </c>
      <c r="B35" s="365" t="s">
        <v>659</v>
      </c>
      <c r="C35" s="342" t="s">
        <v>20</v>
      </c>
      <c r="D35" s="344">
        <v>1</v>
      </c>
      <c r="E35" s="366"/>
      <c r="F35" s="367"/>
      <c r="G35" s="368">
        <f t="shared" si="3"/>
        <v>0</v>
      </c>
      <c r="H35" s="368"/>
      <c r="I35" s="369"/>
      <c r="J35" s="35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</row>
    <row r="36" spans="1:246" s="14" customFormat="1" ht="21" customHeight="1" outlineLevel="1">
      <c r="A36" s="191" t="s">
        <v>584</v>
      </c>
      <c r="B36" s="365" t="s">
        <v>666</v>
      </c>
      <c r="C36" s="342" t="s">
        <v>20</v>
      </c>
      <c r="D36" s="344">
        <v>1</v>
      </c>
      <c r="E36" s="366"/>
      <c r="F36" s="367"/>
      <c r="G36" s="368">
        <f t="shared" si="3"/>
        <v>0</v>
      </c>
      <c r="H36" s="368"/>
      <c r="I36" s="369"/>
      <c r="J36" s="35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</row>
    <row r="37" spans="1:246" s="14" customFormat="1" ht="21" customHeight="1" outlineLevel="1">
      <c r="A37" s="191" t="s">
        <v>585</v>
      </c>
      <c r="B37" s="365" t="s">
        <v>662</v>
      </c>
      <c r="C37" s="342" t="s">
        <v>20</v>
      </c>
      <c r="D37" s="344">
        <v>1</v>
      </c>
      <c r="E37" s="366"/>
      <c r="F37" s="367"/>
      <c r="G37" s="368">
        <f t="shared" si="3"/>
        <v>0</v>
      </c>
      <c r="H37" s="368"/>
      <c r="I37" s="369"/>
      <c r="J37" s="35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</row>
    <row r="38" spans="1:246" s="14" customFormat="1" ht="21" customHeight="1" outlineLevel="1">
      <c r="A38" s="191" t="s">
        <v>586</v>
      </c>
      <c r="B38" s="365" t="s">
        <v>675</v>
      </c>
      <c r="C38" s="342" t="s">
        <v>20</v>
      </c>
      <c r="D38" s="344">
        <v>1</v>
      </c>
      <c r="E38" s="366"/>
      <c r="F38" s="367"/>
      <c r="G38" s="368">
        <f t="shared" si="3"/>
        <v>0</v>
      </c>
      <c r="H38" s="368"/>
      <c r="I38" s="369"/>
      <c r="J38" s="355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</row>
    <row r="39" spans="1:246" s="14" customFormat="1" ht="21" customHeight="1" outlineLevel="1">
      <c r="A39" s="191" t="s">
        <v>592</v>
      </c>
      <c r="B39" s="365" t="s">
        <v>669</v>
      </c>
      <c r="C39" s="342" t="s">
        <v>20</v>
      </c>
      <c r="D39" s="344">
        <v>1</v>
      </c>
      <c r="E39" s="366"/>
      <c r="F39" s="367"/>
      <c r="G39" s="368">
        <f t="shared" si="3"/>
        <v>0</v>
      </c>
      <c r="H39" s="368"/>
      <c r="I39" s="369"/>
      <c r="J39" s="355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</row>
    <row r="40" spans="1:246" s="14" customFormat="1" ht="21" customHeight="1" outlineLevel="1">
      <c r="A40" s="191" t="s">
        <v>676</v>
      </c>
      <c r="B40" s="365" t="s">
        <v>664</v>
      </c>
      <c r="C40" s="342" t="s">
        <v>20</v>
      </c>
      <c r="D40" s="344">
        <v>1</v>
      </c>
      <c r="E40" s="366"/>
      <c r="F40" s="367"/>
      <c r="G40" s="368">
        <f t="shared" si="3"/>
        <v>0</v>
      </c>
      <c r="H40" s="368"/>
      <c r="I40" s="369"/>
      <c r="J40" s="355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</row>
    <row r="41" spans="1:246" s="14" customFormat="1" ht="21" customHeight="1" outlineLevel="1">
      <c r="A41" s="191" t="s">
        <v>677</v>
      </c>
      <c r="B41" s="365" t="s">
        <v>665</v>
      </c>
      <c r="C41" s="342" t="s">
        <v>20</v>
      </c>
      <c r="D41" s="344">
        <v>1</v>
      </c>
      <c r="E41" s="366"/>
      <c r="F41" s="367"/>
      <c r="G41" s="368">
        <f t="shared" si="3"/>
        <v>0</v>
      </c>
      <c r="H41" s="368"/>
      <c r="I41" s="369"/>
      <c r="J41" s="355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</row>
    <row r="42" spans="1:246" ht="25.2" customHeight="1" outlineLevel="1">
      <c r="A42" s="191" t="s">
        <v>678</v>
      </c>
      <c r="B42" s="365" t="s">
        <v>103</v>
      </c>
      <c r="C42" s="342" t="s">
        <v>20</v>
      </c>
      <c r="D42" s="344">
        <v>1</v>
      </c>
      <c r="E42" s="366"/>
      <c r="F42" s="367"/>
      <c r="G42" s="368">
        <f t="shared" si="3"/>
        <v>0</v>
      </c>
      <c r="H42" s="368"/>
      <c r="I42" s="393"/>
      <c r="J42" s="19"/>
    </row>
    <row r="43" spans="1:246" s="14" customFormat="1" ht="21" customHeight="1">
      <c r="A43" s="192" t="s">
        <v>587</v>
      </c>
      <c r="B43" s="364" t="s">
        <v>679</v>
      </c>
      <c r="C43" s="316"/>
      <c r="D43" s="311"/>
      <c r="E43" s="311"/>
      <c r="F43" s="312"/>
      <c r="G43" s="313"/>
      <c r="H43" s="313">
        <f>SUM(G44:G53)</f>
        <v>0</v>
      </c>
      <c r="I43" s="314"/>
      <c r="J43" s="355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</row>
    <row r="44" spans="1:246" s="14" customFormat="1" ht="21" customHeight="1" outlineLevel="1">
      <c r="A44" s="191" t="s">
        <v>589</v>
      </c>
      <c r="B44" s="365" t="s">
        <v>658</v>
      </c>
      <c r="C44" s="342" t="s">
        <v>20</v>
      </c>
      <c r="D44" s="344">
        <v>1</v>
      </c>
      <c r="E44" s="366"/>
      <c r="F44" s="367"/>
      <c r="G44" s="368">
        <f t="shared" ref="G44:G53" si="4">E44*F44</f>
        <v>0</v>
      </c>
      <c r="H44" s="368"/>
      <c r="I44" s="369"/>
      <c r="J44" s="355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</row>
    <row r="45" spans="1:246" s="14" customFormat="1" ht="21" customHeight="1" outlineLevel="1">
      <c r="A45" s="191" t="s">
        <v>593</v>
      </c>
      <c r="B45" s="365" t="s">
        <v>660</v>
      </c>
      <c r="C45" s="342" t="s">
        <v>20</v>
      </c>
      <c r="D45" s="344">
        <v>1</v>
      </c>
      <c r="E45" s="366"/>
      <c r="F45" s="367"/>
      <c r="G45" s="368">
        <f t="shared" si="4"/>
        <v>0</v>
      </c>
      <c r="H45" s="368"/>
      <c r="I45" s="369"/>
      <c r="J45" s="355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</row>
    <row r="46" spans="1:246" s="14" customFormat="1" ht="21" customHeight="1" outlineLevel="1">
      <c r="A46" s="191" t="s">
        <v>595</v>
      </c>
      <c r="B46" s="365" t="s">
        <v>659</v>
      </c>
      <c r="C46" s="342" t="s">
        <v>20</v>
      </c>
      <c r="D46" s="344">
        <v>1</v>
      </c>
      <c r="E46" s="366"/>
      <c r="F46" s="367"/>
      <c r="G46" s="368">
        <f t="shared" si="4"/>
        <v>0</v>
      </c>
      <c r="H46" s="368"/>
      <c r="I46" s="369"/>
      <c r="J46" s="355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</row>
    <row r="47" spans="1:246" s="14" customFormat="1" ht="21" customHeight="1" outlineLevel="1">
      <c r="A47" s="191" t="s">
        <v>596</v>
      </c>
      <c r="B47" s="365" t="s">
        <v>666</v>
      </c>
      <c r="C47" s="342" t="s">
        <v>20</v>
      </c>
      <c r="D47" s="344">
        <v>1</v>
      </c>
      <c r="E47" s="366"/>
      <c r="F47" s="367"/>
      <c r="G47" s="368">
        <f t="shared" si="4"/>
        <v>0</v>
      </c>
      <c r="H47" s="368"/>
      <c r="I47" s="369"/>
      <c r="J47" s="355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</row>
    <row r="48" spans="1:246" s="14" customFormat="1" ht="21" customHeight="1" outlineLevel="1">
      <c r="A48" s="191" t="s">
        <v>597</v>
      </c>
      <c r="B48" s="365" t="s">
        <v>957</v>
      </c>
      <c r="C48" s="342" t="s">
        <v>20</v>
      </c>
      <c r="D48" s="344">
        <v>1</v>
      </c>
      <c r="E48" s="366"/>
      <c r="F48" s="367"/>
      <c r="G48" s="368">
        <f t="shared" si="4"/>
        <v>0</v>
      </c>
      <c r="H48" s="368"/>
      <c r="I48" s="369"/>
      <c r="J48" s="355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</row>
    <row r="49" spans="1:246" s="14" customFormat="1" ht="21" customHeight="1" outlineLevel="1">
      <c r="A49" s="191" t="s">
        <v>598</v>
      </c>
      <c r="B49" s="365" t="s">
        <v>680</v>
      </c>
      <c r="C49" s="342" t="s">
        <v>20</v>
      </c>
      <c r="D49" s="344">
        <v>1</v>
      </c>
      <c r="E49" s="366"/>
      <c r="F49" s="367"/>
      <c r="G49" s="368">
        <f t="shared" si="4"/>
        <v>0</v>
      </c>
      <c r="H49" s="368"/>
      <c r="I49" s="369"/>
      <c r="J49" s="355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</row>
    <row r="50" spans="1:246" s="14" customFormat="1" ht="21" customHeight="1" outlineLevel="1">
      <c r="A50" s="191" t="s">
        <v>599</v>
      </c>
      <c r="B50" s="365" t="s">
        <v>669</v>
      </c>
      <c r="C50" s="342" t="s">
        <v>20</v>
      </c>
      <c r="D50" s="344">
        <v>1</v>
      </c>
      <c r="E50" s="366"/>
      <c r="F50" s="367"/>
      <c r="G50" s="368">
        <f t="shared" si="4"/>
        <v>0</v>
      </c>
      <c r="H50" s="368"/>
      <c r="I50" s="369"/>
      <c r="J50" s="355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</row>
    <row r="51" spans="1:246" s="14" customFormat="1" ht="21" customHeight="1" outlineLevel="1">
      <c r="A51" s="191" t="s">
        <v>600</v>
      </c>
      <c r="B51" s="365" t="s">
        <v>664</v>
      </c>
      <c r="C51" s="342" t="s">
        <v>20</v>
      </c>
      <c r="D51" s="344">
        <v>1</v>
      </c>
      <c r="E51" s="366"/>
      <c r="F51" s="367"/>
      <c r="G51" s="368">
        <f t="shared" si="4"/>
        <v>0</v>
      </c>
      <c r="H51" s="368"/>
      <c r="I51" s="369"/>
      <c r="J51" s="355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</row>
    <row r="52" spans="1:246" s="14" customFormat="1" ht="21" customHeight="1" outlineLevel="1">
      <c r="A52" s="191" t="s">
        <v>601</v>
      </c>
      <c r="B52" s="365" t="s">
        <v>665</v>
      </c>
      <c r="C52" s="342" t="s">
        <v>20</v>
      </c>
      <c r="D52" s="344">
        <v>1</v>
      </c>
      <c r="E52" s="366"/>
      <c r="F52" s="367"/>
      <c r="G52" s="368">
        <f t="shared" si="4"/>
        <v>0</v>
      </c>
      <c r="H52" s="368"/>
      <c r="I52" s="369"/>
      <c r="J52" s="355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</row>
    <row r="53" spans="1:246" ht="25.2" customHeight="1" outlineLevel="1">
      <c r="A53" s="191" t="s">
        <v>602</v>
      </c>
      <c r="B53" s="365" t="s">
        <v>103</v>
      </c>
      <c r="C53" s="342" t="s">
        <v>20</v>
      </c>
      <c r="D53" s="344">
        <v>1</v>
      </c>
      <c r="E53" s="366"/>
      <c r="F53" s="367"/>
      <c r="G53" s="368">
        <f t="shared" si="4"/>
        <v>0</v>
      </c>
      <c r="H53" s="368"/>
      <c r="I53" s="393"/>
      <c r="J53" s="19"/>
    </row>
    <row r="54" spans="1:246" s="14" customFormat="1" ht="21" customHeight="1">
      <c r="A54" s="192" t="s">
        <v>590</v>
      </c>
      <c r="B54" s="364" t="s">
        <v>681</v>
      </c>
      <c r="C54" s="316"/>
      <c r="D54" s="311"/>
      <c r="E54" s="311"/>
      <c r="F54" s="312"/>
      <c r="G54" s="313"/>
      <c r="H54" s="313">
        <f>SUM(G55:G59)</f>
        <v>0</v>
      </c>
      <c r="I54" s="314"/>
      <c r="J54" s="35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</row>
    <row r="55" spans="1:246" s="14" customFormat="1" ht="21" customHeight="1" outlineLevel="1">
      <c r="A55" s="191" t="s">
        <v>653</v>
      </c>
      <c r="B55" s="365" t="s">
        <v>658</v>
      </c>
      <c r="C55" s="342" t="s">
        <v>20</v>
      </c>
      <c r="D55" s="344">
        <v>1</v>
      </c>
      <c r="E55" s="366"/>
      <c r="F55" s="367"/>
      <c r="G55" s="368">
        <f>E55*F55</f>
        <v>0</v>
      </c>
      <c r="H55" s="368"/>
      <c r="I55" s="369"/>
      <c r="J55" s="355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</row>
    <row r="56" spans="1:246" s="14" customFormat="1" ht="21" customHeight="1" outlineLevel="1">
      <c r="A56" s="191" t="s">
        <v>654</v>
      </c>
      <c r="B56" s="365" t="s">
        <v>660</v>
      </c>
      <c r="C56" s="342" t="s">
        <v>20</v>
      </c>
      <c r="D56" s="344">
        <v>1</v>
      </c>
      <c r="E56" s="366"/>
      <c r="F56" s="367"/>
      <c r="G56" s="368">
        <f>E56*F56</f>
        <v>0</v>
      </c>
      <c r="H56" s="368"/>
      <c r="I56" s="369"/>
      <c r="J56" s="355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</row>
    <row r="57" spans="1:246" s="14" customFormat="1" ht="21" customHeight="1" outlineLevel="1">
      <c r="A57" s="191" t="s">
        <v>682</v>
      </c>
      <c r="B57" s="365" t="s">
        <v>659</v>
      </c>
      <c r="C57" s="342" t="s">
        <v>20</v>
      </c>
      <c r="D57" s="344">
        <v>1</v>
      </c>
      <c r="E57" s="366"/>
      <c r="F57" s="367"/>
      <c r="G57" s="368">
        <f>E57*F57</f>
        <v>0</v>
      </c>
      <c r="H57" s="368"/>
      <c r="I57" s="369"/>
      <c r="J57" s="355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</row>
    <row r="58" spans="1:246" s="14" customFormat="1" ht="21" customHeight="1" outlineLevel="1">
      <c r="A58" s="191" t="s">
        <v>683</v>
      </c>
      <c r="B58" s="365" t="s">
        <v>665</v>
      </c>
      <c r="C58" s="342" t="s">
        <v>20</v>
      </c>
      <c r="D58" s="344">
        <v>1</v>
      </c>
      <c r="E58" s="366"/>
      <c r="F58" s="367"/>
      <c r="G58" s="368">
        <f>E58*F58</f>
        <v>0</v>
      </c>
      <c r="H58" s="368"/>
      <c r="I58" s="369"/>
      <c r="J58" s="355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</row>
    <row r="59" spans="1:246" ht="24.45" customHeight="1" outlineLevel="1">
      <c r="A59" s="191" t="s">
        <v>684</v>
      </c>
      <c r="B59" s="365" t="s">
        <v>103</v>
      </c>
      <c r="C59" s="342" t="s">
        <v>20</v>
      </c>
      <c r="D59" s="344">
        <v>1</v>
      </c>
      <c r="E59" s="366"/>
      <c r="F59" s="367"/>
      <c r="G59" s="368">
        <f>E59*F59</f>
        <v>0</v>
      </c>
      <c r="H59" s="368"/>
      <c r="I59" s="393"/>
      <c r="J59" s="19"/>
    </row>
    <row r="60" spans="1:246" s="14" customFormat="1" ht="21" customHeight="1">
      <c r="A60" s="192" t="s">
        <v>846</v>
      </c>
      <c r="B60" s="364" t="s">
        <v>75</v>
      </c>
      <c r="C60" s="316"/>
      <c r="D60" s="311"/>
      <c r="E60" s="311"/>
      <c r="F60" s="312"/>
      <c r="G60" s="313"/>
      <c r="H60" s="313">
        <f>SUM(G61:G65)</f>
        <v>0</v>
      </c>
      <c r="I60" s="314"/>
      <c r="J60" s="355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</row>
    <row r="61" spans="1:246" s="14" customFormat="1" ht="21" customHeight="1" outlineLevel="1">
      <c r="A61" s="191" t="s">
        <v>685</v>
      </c>
      <c r="B61" s="365" t="s">
        <v>658</v>
      </c>
      <c r="C61" s="342" t="s">
        <v>20</v>
      </c>
      <c r="D61" s="344">
        <v>1</v>
      </c>
      <c r="E61" s="366"/>
      <c r="F61" s="367"/>
      <c r="G61" s="368">
        <f>E61*F61</f>
        <v>0</v>
      </c>
      <c r="H61" s="368"/>
      <c r="I61" s="369"/>
      <c r="J61" s="355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</row>
    <row r="62" spans="1:246" s="14" customFormat="1" ht="21" customHeight="1" outlineLevel="1">
      <c r="A62" s="191" t="s">
        <v>686</v>
      </c>
      <c r="B62" s="365" t="s">
        <v>958</v>
      </c>
      <c r="C62" s="342" t="s">
        <v>20</v>
      </c>
      <c r="D62" s="344">
        <v>1</v>
      </c>
      <c r="E62" s="366"/>
      <c r="F62" s="367"/>
      <c r="G62" s="368">
        <f>E62*F62</f>
        <v>0</v>
      </c>
      <c r="H62" s="368"/>
      <c r="I62" s="369"/>
      <c r="J62" s="355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</row>
    <row r="63" spans="1:246" s="14" customFormat="1" ht="21" customHeight="1" outlineLevel="1">
      <c r="A63" s="191" t="s">
        <v>687</v>
      </c>
      <c r="B63" s="365" t="s">
        <v>664</v>
      </c>
      <c r="C63" s="342" t="s">
        <v>20</v>
      </c>
      <c r="D63" s="344">
        <v>1</v>
      </c>
      <c r="E63" s="366"/>
      <c r="F63" s="367"/>
      <c r="G63" s="368">
        <f>E63*F63</f>
        <v>0</v>
      </c>
      <c r="H63" s="368"/>
      <c r="I63" s="369"/>
      <c r="J63" s="355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</row>
    <row r="64" spans="1:246" s="14" customFormat="1" ht="21" customHeight="1" outlineLevel="1">
      <c r="A64" s="191" t="s">
        <v>688</v>
      </c>
      <c r="B64" s="365" t="s">
        <v>665</v>
      </c>
      <c r="C64" s="342" t="s">
        <v>20</v>
      </c>
      <c r="D64" s="344">
        <v>1</v>
      </c>
      <c r="E64" s="366"/>
      <c r="F64" s="367"/>
      <c r="G64" s="368">
        <f>E64*F64</f>
        <v>0</v>
      </c>
      <c r="H64" s="368"/>
      <c r="I64" s="369"/>
      <c r="J64" s="355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</row>
    <row r="65" spans="1:246" ht="24.45" customHeight="1" outlineLevel="1">
      <c r="A65" s="191" t="s">
        <v>689</v>
      </c>
      <c r="B65" s="365" t="s">
        <v>103</v>
      </c>
      <c r="C65" s="342" t="s">
        <v>20</v>
      </c>
      <c r="D65" s="344">
        <v>1</v>
      </c>
      <c r="E65" s="366"/>
      <c r="F65" s="367"/>
      <c r="G65" s="368">
        <f>E65*F65</f>
        <v>0</v>
      </c>
      <c r="H65" s="368"/>
      <c r="I65" s="393"/>
      <c r="J65" s="19"/>
    </row>
    <row r="66" spans="1:246" s="14" customFormat="1" ht="32.700000000000003" customHeight="1">
      <c r="A66" s="192" t="s">
        <v>691</v>
      </c>
      <c r="B66" s="364" t="s">
        <v>690</v>
      </c>
      <c r="C66" s="316"/>
      <c r="D66" s="311"/>
      <c r="E66" s="311"/>
      <c r="F66" s="312"/>
      <c r="G66" s="313"/>
      <c r="H66" s="313">
        <f>SUM(G67:G76)</f>
        <v>0</v>
      </c>
      <c r="I66" s="314"/>
      <c r="J66" s="355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</row>
    <row r="67" spans="1:246" s="14" customFormat="1" ht="21" customHeight="1" outlineLevel="1">
      <c r="A67" s="191" t="s">
        <v>692</v>
      </c>
      <c r="B67" s="365" t="s">
        <v>658</v>
      </c>
      <c r="C67" s="342" t="s">
        <v>20</v>
      </c>
      <c r="D67" s="344">
        <v>1</v>
      </c>
      <c r="E67" s="366"/>
      <c r="F67" s="367"/>
      <c r="G67" s="368">
        <f t="shared" ref="G67:G76" si="5">E67*F67</f>
        <v>0</v>
      </c>
      <c r="H67" s="368"/>
      <c r="I67" s="369"/>
      <c r="J67" s="355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</row>
    <row r="68" spans="1:246" s="14" customFormat="1" ht="21" customHeight="1" outlineLevel="1">
      <c r="A68" s="191" t="s">
        <v>697</v>
      </c>
      <c r="B68" s="365" t="s">
        <v>660</v>
      </c>
      <c r="C68" s="342" t="s">
        <v>20</v>
      </c>
      <c r="D68" s="344">
        <v>1</v>
      </c>
      <c r="E68" s="366"/>
      <c r="F68" s="367"/>
      <c r="G68" s="368">
        <f t="shared" si="5"/>
        <v>0</v>
      </c>
      <c r="H68" s="368"/>
      <c r="I68" s="369"/>
      <c r="J68" s="355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</row>
    <row r="69" spans="1:246" s="14" customFormat="1" ht="21" customHeight="1" outlineLevel="1">
      <c r="A69" s="191" t="s">
        <v>698</v>
      </c>
      <c r="B69" s="365" t="s">
        <v>659</v>
      </c>
      <c r="C69" s="342" t="s">
        <v>20</v>
      </c>
      <c r="D69" s="344">
        <v>1</v>
      </c>
      <c r="E69" s="366"/>
      <c r="F69" s="367"/>
      <c r="G69" s="368">
        <f t="shared" si="5"/>
        <v>0</v>
      </c>
      <c r="H69" s="368"/>
      <c r="I69" s="369"/>
      <c r="J69" s="355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</row>
    <row r="70" spans="1:246" s="14" customFormat="1" ht="21" customHeight="1" outlineLevel="1">
      <c r="A70" s="191" t="s">
        <v>699</v>
      </c>
      <c r="B70" s="365" t="s">
        <v>693</v>
      </c>
      <c r="C70" s="342" t="s">
        <v>20</v>
      </c>
      <c r="D70" s="344">
        <v>1</v>
      </c>
      <c r="E70" s="366"/>
      <c r="F70" s="367"/>
      <c r="G70" s="368">
        <f t="shared" si="5"/>
        <v>0</v>
      </c>
      <c r="H70" s="368"/>
      <c r="I70" s="369"/>
      <c r="J70" s="355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</row>
    <row r="71" spans="1:246" s="14" customFormat="1" ht="21" customHeight="1" outlineLevel="1">
      <c r="A71" s="191" t="s">
        <v>700</v>
      </c>
      <c r="B71" s="365" t="s">
        <v>694</v>
      </c>
      <c r="C71" s="342" t="s">
        <v>20</v>
      </c>
      <c r="D71" s="344">
        <v>1</v>
      </c>
      <c r="E71" s="366"/>
      <c r="F71" s="367"/>
      <c r="G71" s="368">
        <f t="shared" si="5"/>
        <v>0</v>
      </c>
      <c r="H71" s="368"/>
      <c r="I71" s="369"/>
      <c r="J71" s="355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</row>
    <row r="72" spans="1:246" s="14" customFormat="1" ht="21" customHeight="1" outlineLevel="1">
      <c r="A72" s="191" t="s">
        <v>701</v>
      </c>
      <c r="B72" s="365" t="s">
        <v>695</v>
      </c>
      <c r="C72" s="342" t="s">
        <v>20</v>
      </c>
      <c r="D72" s="344">
        <v>1</v>
      </c>
      <c r="E72" s="366"/>
      <c r="F72" s="367"/>
      <c r="G72" s="368">
        <f t="shared" si="5"/>
        <v>0</v>
      </c>
      <c r="H72" s="368"/>
      <c r="I72" s="369"/>
      <c r="J72" s="355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</row>
    <row r="73" spans="1:246" s="14" customFormat="1" ht="21" customHeight="1" outlineLevel="1">
      <c r="A73" s="191" t="s">
        <v>702</v>
      </c>
      <c r="B73" s="365" t="s">
        <v>696</v>
      </c>
      <c r="C73" s="342" t="s">
        <v>20</v>
      </c>
      <c r="D73" s="344">
        <v>1</v>
      </c>
      <c r="E73" s="366"/>
      <c r="F73" s="367"/>
      <c r="G73" s="368">
        <f t="shared" si="5"/>
        <v>0</v>
      </c>
      <c r="H73" s="368"/>
      <c r="I73" s="369"/>
      <c r="J73" s="355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</row>
    <row r="74" spans="1:246" s="14" customFormat="1" ht="21" customHeight="1" outlineLevel="1">
      <c r="A74" s="191" t="s">
        <v>703</v>
      </c>
      <c r="B74" s="365" t="s">
        <v>664</v>
      </c>
      <c r="C74" s="342" t="s">
        <v>20</v>
      </c>
      <c r="D74" s="344">
        <v>1</v>
      </c>
      <c r="E74" s="366"/>
      <c r="F74" s="367"/>
      <c r="G74" s="368">
        <f t="shared" si="5"/>
        <v>0</v>
      </c>
      <c r="H74" s="368"/>
      <c r="I74" s="369"/>
      <c r="J74" s="355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</row>
    <row r="75" spans="1:246" s="14" customFormat="1" ht="21" customHeight="1" outlineLevel="1">
      <c r="A75" s="191" t="s">
        <v>704</v>
      </c>
      <c r="B75" s="365" t="s">
        <v>665</v>
      </c>
      <c r="C75" s="342" t="s">
        <v>20</v>
      </c>
      <c r="D75" s="344">
        <v>1</v>
      </c>
      <c r="E75" s="366"/>
      <c r="F75" s="367"/>
      <c r="G75" s="368">
        <f t="shared" si="5"/>
        <v>0</v>
      </c>
      <c r="H75" s="368"/>
      <c r="I75" s="369"/>
      <c r="J75" s="355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</row>
    <row r="76" spans="1:246" ht="24.45" customHeight="1" outlineLevel="1">
      <c r="A76" s="191" t="s">
        <v>705</v>
      </c>
      <c r="B76" s="365" t="s">
        <v>103</v>
      </c>
      <c r="C76" s="342" t="s">
        <v>20</v>
      </c>
      <c r="D76" s="344">
        <v>1</v>
      </c>
      <c r="E76" s="366"/>
      <c r="F76" s="367"/>
      <c r="G76" s="368">
        <f t="shared" si="5"/>
        <v>0</v>
      </c>
      <c r="H76" s="368"/>
      <c r="I76" s="393"/>
      <c r="J76" s="19"/>
    </row>
    <row r="77" spans="1:246" s="14" customFormat="1" ht="21" customHeight="1">
      <c r="A77" s="192" t="s">
        <v>707</v>
      </c>
      <c r="B77" s="364" t="s">
        <v>706</v>
      </c>
      <c r="C77" s="316"/>
      <c r="D77" s="311"/>
      <c r="E77" s="311"/>
      <c r="F77" s="312"/>
      <c r="G77" s="313"/>
      <c r="H77" s="313">
        <f>SUM(G79:G104)</f>
        <v>0</v>
      </c>
      <c r="I77" s="314"/>
      <c r="J77" s="355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</row>
    <row r="78" spans="1:246" s="14" customFormat="1" ht="21" customHeight="1" outlineLevel="1">
      <c r="A78" s="191" t="s">
        <v>709</v>
      </c>
      <c r="B78" s="365" t="s">
        <v>708</v>
      </c>
      <c r="C78" s="342" t="s">
        <v>20</v>
      </c>
      <c r="D78" s="344">
        <v>1</v>
      </c>
      <c r="E78" s="366"/>
      <c r="F78" s="367"/>
      <c r="G78" s="368"/>
      <c r="H78" s="368">
        <f>SUM(G79:G86)</f>
        <v>0</v>
      </c>
      <c r="I78" s="369"/>
      <c r="J78" s="355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</row>
    <row r="79" spans="1:246" s="14" customFormat="1" ht="21" customHeight="1" outlineLevel="1">
      <c r="A79" s="343" t="s">
        <v>710</v>
      </c>
      <c r="B79" s="16" t="s">
        <v>711</v>
      </c>
      <c r="C79" s="194" t="s">
        <v>19</v>
      </c>
      <c r="D79" s="76">
        <v>8</v>
      </c>
      <c r="E79" s="78"/>
      <c r="F79" s="80"/>
      <c r="G79" s="79">
        <f t="shared" ref="G79:G86" si="6">E79*F79</f>
        <v>0</v>
      </c>
      <c r="H79" s="79"/>
      <c r="I79" s="362"/>
      <c r="J79" s="355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</row>
    <row r="80" spans="1:246" s="14" customFormat="1" ht="21" customHeight="1" outlineLevel="1">
      <c r="A80" s="343" t="s">
        <v>716</v>
      </c>
      <c r="B80" s="16" t="s">
        <v>712</v>
      </c>
      <c r="C80" s="194" t="s">
        <v>19</v>
      </c>
      <c r="D80" s="76">
        <v>35</v>
      </c>
      <c r="E80" s="78"/>
      <c r="F80" s="80"/>
      <c r="G80" s="79">
        <f t="shared" si="6"/>
        <v>0</v>
      </c>
      <c r="H80" s="79"/>
      <c r="I80" s="362"/>
      <c r="J80" s="355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</row>
    <row r="81" spans="1:246" s="14" customFormat="1" ht="21" customHeight="1" outlineLevel="1">
      <c r="A81" s="343" t="s">
        <v>717</v>
      </c>
      <c r="B81" s="16" t="s">
        <v>713</v>
      </c>
      <c r="C81" s="194" t="s">
        <v>19</v>
      </c>
      <c r="D81" s="76">
        <v>1</v>
      </c>
      <c r="E81" s="78"/>
      <c r="F81" s="80"/>
      <c r="G81" s="79">
        <f t="shared" si="6"/>
        <v>0</v>
      </c>
      <c r="H81" s="79"/>
      <c r="I81" s="362"/>
      <c r="J81" s="355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</row>
    <row r="82" spans="1:246" s="14" customFormat="1" ht="21" customHeight="1" outlineLevel="1">
      <c r="A82" s="343" t="s">
        <v>718</v>
      </c>
      <c r="B82" s="16" t="s">
        <v>959</v>
      </c>
      <c r="C82" s="194" t="s">
        <v>19</v>
      </c>
      <c r="D82" s="76">
        <v>9</v>
      </c>
      <c r="E82" s="78"/>
      <c r="F82" s="80"/>
      <c r="G82" s="79">
        <f t="shared" si="6"/>
        <v>0</v>
      </c>
      <c r="H82" s="79"/>
      <c r="I82" s="362"/>
      <c r="J82" s="355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</row>
    <row r="83" spans="1:246" s="14" customFormat="1" ht="21" customHeight="1" outlineLevel="1">
      <c r="A83" s="343" t="s">
        <v>719</v>
      </c>
      <c r="B83" s="16" t="s">
        <v>714</v>
      </c>
      <c r="C83" s="194" t="s">
        <v>19</v>
      </c>
      <c r="D83" s="76">
        <v>1</v>
      </c>
      <c r="E83" s="78"/>
      <c r="F83" s="80"/>
      <c r="G83" s="79">
        <f t="shared" si="6"/>
        <v>0</v>
      </c>
      <c r="H83" s="79"/>
      <c r="I83" s="362"/>
      <c r="J83" s="355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</row>
    <row r="84" spans="1:246" s="14" customFormat="1" ht="21" customHeight="1" outlineLevel="1">
      <c r="A84" s="343" t="s">
        <v>720</v>
      </c>
      <c r="B84" s="16" t="s">
        <v>715</v>
      </c>
      <c r="C84" s="194" t="s">
        <v>19</v>
      </c>
      <c r="D84" s="76">
        <v>41</v>
      </c>
      <c r="E84" s="78"/>
      <c r="F84" s="80"/>
      <c r="G84" s="79">
        <f t="shared" si="6"/>
        <v>0</v>
      </c>
      <c r="H84" s="79"/>
      <c r="I84" s="362"/>
      <c r="J84" s="355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</row>
    <row r="85" spans="1:246" s="14" customFormat="1" ht="21" customHeight="1" outlineLevel="1">
      <c r="A85" s="343" t="s">
        <v>721</v>
      </c>
      <c r="B85" s="16" t="s">
        <v>723</v>
      </c>
      <c r="C85" s="194" t="s">
        <v>19</v>
      </c>
      <c r="D85" s="76">
        <v>6</v>
      </c>
      <c r="E85" s="78"/>
      <c r="F85" s="80"/>
      <c r="G85" s="79">
        <f t="shared" si="6"/>
        <v>0</v>
      </c>
      <c r="H85" s="79"/>
      <c r="I85" s="362"/>
      <c r="J85" s="355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</row>
    <row r="86" spans="1:246" s="14" customFormat="1" ht="21" customHeight="1" outlineLevel="1">
      <c r="A86" s="343" t="s">
        <v>722</v>
      </c>
      <c r="B86" s="16" t="s">
        <v>724</v>
      </c>
      <c r="C86" s="194" t="s">
        <v>19</v>
      </c>
      <c r="D86" s="76">
        <v>9</v>
      </c>
      <c r="E86" s="78"/>
      <c r="F86" s="80"/>
      <c r="G86" s="79">
        <f t="shared" si="6"/>
        <v>0</v>
      </c>
      <c r="H86" s="79"/>
      <c r="I86" s="362"/>
      <c r="J86" s="355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</row>
    <row r="87" spans="1:246" s="14" customFormat="1" ht="21" customHeight="1" outlineLevel="1">
      <c r="A87" s="191" t="s">
        <v>725</v>
      </c>
      <c r="B87" s="365" t="s">
        <v>727</v>
      </c>
      <c r="C87" s="342" t="s">
        <v>20</v>
      </c>
      <c r="D87" s="344">
        <v>1</v>
      </c>
      <c r="E87" s="366"/>
      <c r="F87" s="367"/>
      <c r="G87" s="368"/>
      <c r="H87" s="368">
        <f>SUM(G88:G95)</f>
        <v>0</v>
      </c>
      <c r="I87" s="369"/>
      <c r="J87" s="355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</row>
    <row r="88" spans="1:246" s="14" customFormat="1" ht="21" customHeight="1" outlineLevel="1">
      <c r="A88" s="343" t="s">
        <v>726</v>
      </c>
      <c r="B88" s="16" t="s">
        <v>728</v>
      </c>
      <c r="C88" s="194" t="s">
        <v>19</v>
      </c>
      <c r="D88" s="76">
        <v>8</v>
      </c>
      <c r="E88" s="78"/>
      <c r="F88" s="80"/>
      <c r="G88" s="79">
        <f t="shared" ref="G88:G95" si="7">E88*F88</f>
        <v>0</v>
      </c>
      <c r="H88" s="79"/>
      <c r="I88" s="362"/>
      <c r="J88" s="355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</row>
    <row r="89" spans="1:246" s="14" customFormat="1" ht="21" customHeight="1" outlineLevel="1">
      <c r="A89" s="343" t="s">
        <v>734</v>
      </c>
      <c r="B89" s="16" t="s">
        <v>729</v>
      </c>
      <c r="C89" s="194" t="s">
        <v>19</v>
      </c>
      <c r="D89" s="76">
        <v>35</v>
      </c>
      <c r="E89" s="78"/>
      <c r="F89" s="80"/>
      <c r="G89" s="79">
        <f t="shared" si="7"/>
        <v>0</v>
      </c>
      <c r="H89" s="79"/>
      <c r="I89" s="362"/>
      <c r="J89" s="355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</row>
    <row r="90" spans="1:246" s="14" customFormat="1" ht="21" customHeight="1" outlineLevel="1">
      <c r="A90" s="343" t="s">
        <v>735</v>
      </c>
      <c r="B90" s="16" t="s">
        <v>730</v>
      </c>
      <c r="C90" s="194" t="s">
        <v>19</v>
      </c>
      <c r="D90" s="76">
        <v>1</v>
      </c>
      <c r="E90" s="78"/>
      <c r="F90" s="80"/>
      <c r="G90" s="79">
        <f t="shared" si="7"/>
        <v>0</v>
      </c>
      <c r="H90" s="79"/>
      <c r="I90" s="362"/>
      <c r="J90" s="355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</row>
    <row r="91" spans="1:246" s="14" customFormat="1" ht="21" customHeight="1" outlineLevel="1">
      <c r="A91" s="343" t="s">
        <v>736</v>
      </c>
      <c r="B91" s="16" t="s">
        <v>731</v>
      </c>
      <c r="C91" s="194" t="s">
        <v>19</v>
      </c>
      <c r="D91" s="76">
        <v>23</v>
      </c>
      <c r="E91" s="78"/>
      <c r="F91" s="80"/>
      <c r="G91" s="79">
        <f t="shared" si="7"/>
        <v>0</v>
      </c>
      <c r="H91" s="79"/>
      <c r="I91" s="362"/>
      <c r="J91" s="355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</row>
    <row r="92" spans="1:246" s="14" customFormat="1" ht="21" customHeight="1" outlineLevel="1">
      <c r="A92" s="343" t="s">
        <v>737</v>
      </c>
      <c r="B92" s="16" t="s">
        <v>732</v>
      </c>
      <c r="C92" s="194" t="s">
        <v>19</v>
      </c>
      <c r="D92" s="76">
        <v>1</v>
      </c>
      <c r="E92" s="78"/>
      <c r="F92" s="80"/>
      <c r="G92" s="79">
        <f t="shared" si="7"/>
        <v>0</v>
      </c>
      <c r="H92" s="79"/>
      <c r="I92" s="362"/>
      <c r="J92" s="355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</row>
    <row r="93" spans="1:246" s="14" customFormat="1" ht="21.45" customHeight="1" outlineLevel="1">
      <c r="A93" s="343" t="s">
        <v>738</v>
      </c>
      <c r="B93" s="16" t="s">
        <v>733</v>
      </c>
      <c r="C93" s="194" t="s">
        <v>19</v>
      </c>
      <c r="D93" s="76">
        <v>9</v>
      </c>
      <c r="E93" s="78"/>
      <c r="F93" s="80"/>
      <c r="G93" s="79">
        <f t="shared" si="7"/>
        <v>0</v>
      </c>
      <c r="H93" s="79"/>
      <c r="I93" s="362"/>
      <c r="J93" s="355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</row>
    <row r="94" spans="1:246" s="14" customFormat="1" ht="21" customHeight="1" outlineLevel="1">
      <c r="A94" s="343" t="s">
        <v>739</v>
      </c>
      <c r="B94" s="16" t="s">
        <v>960</v>
      </c>
      <c r="C94" s="194" t="s">
        <v>19</v>
      </c>
      <c r="D94" s="76">
        <v>1</v>
      </c>
      <c r="E94" s="78"/>
      <c r="F94" s="80"/>
      <c r="G94" s="79">
        <f t="shared" si="7"/>
        <v>0</v>
      </c>
      <c r="H94" s="79"/>
      <c r="I94" s="362"/>
      <c r="J94" s="355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</row>
    <row r="95" spans="1:246" s="14" customFormat="1" ht="21" customHeight="1" outlineLevel="1">
      <c r="A95" s="343" t="s">
        <v>740</v>
      </c>
      <c r="B95" s="16" t="s">
        <v>741</v>
      </c>
      <c r="C95" s="194" t="s">
        <v>19</v>
      </c>
      <c r="D95" s="76">
        <v>32</v>
      </c>
      <c r="E95" s="78"/>
      <c r="F95" s="80"/>
      <c r="G95" s="79">
        <f t="shared" si="7"/>
        <v>0</v>
      </c>
      <c r="H95" s="79"/>
      <c r="I95" s="362"/>
      <c r="J95" s="355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</row>
    <row r="96" spans="1:246" s="14" customFormat="1" ht="21" customHeight="1" outlineLevel="1">
      <c r="A96" s="191" t="s">
        <v>742</v>
      </c>
      <c r="B96" s="365" t="s">
        <v>743</v>
      </c>
      <c r="C96" s="342" t="s">
        <v>20</v>
      </c>
      <c r="D96" s="344">
        <v>1</v>
      </c>
      <c r="E96" s="366"/>
      <c r="F96" s="367"/>
      <c r="G96" s="368"/>
      <c r="H96" s="368">
        <f>SUM(G97:G102)</f>
        <v>0</v>
      </c>
      <c r="I96" s="369"/>
      <c r="J96" s="355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</row>
    <row r="97" spans="1:246" s="14" customFormat="1" ht="21" customHeight="1" outlineLevel="1">
      <c r="A97" s="343" t="s">
        <v>750</v>
      </c>
      <c r="B97" s="16" t="s">
        <v>745</v>
      </c>
      <c r="C97" s="194" t="s">
        <v>19</v>
      </c>
      <c r="D97" s="76">
        <v>39</v>
      </c>
      <c r="E97" s="78"/>
      <c r="F97" s="80"/>
      <c r="G97" s="79">
        <f t="shared" ref="G97:G104" si="8">E97*F97</f>
        <v>0</v>
      </c>
      <c r="H97" s="79"/>
      <c r="I97" s="362"/>
      <c r="J97" s="355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</row>
    <row r="98" spans="1:246" s="14" customFormat="1" ht="21" customHeight="1" outlineLevel="1">
      <c r="A98" s="343" t="s">
        <v>751</v>
      </c>
      <c r="B98" s="16" t="s">
        <v>746</v>
      </c>
      <c r="C98" s="194" t="s">
        <v>19</v>
      </c>
      <c r="D98" s="76">
        <v>1</v>
      </c>
      <c r="E98" s="78"/>
      <c r="F98" s="80"/>
      <c r="G98" s="79">
        <f t="shared" si="8"/>
        <v>0</v>
      </c>
      <c r="H98" s="79"/>
      <c r="I98" s="362"/>
      <c r="J98" s="355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</row>
    <row r="99" spans="1:246" s="14" customFormat="1" ht="21" customHeight="1" outlineLevel="1">
      <c r="A99" s="343" t="s">
        <v>752</v>
      </c>
      <c r="B99" s="16" t="s">
        <v>733</v>
      </c>
      <c r="C99" s="194" t="s">
        <v>19</v>
      </c>
      <c r="D99" s="76">
        <v>9</v>
      </c>
      <c r="E99" s="78"/>
      <c r="F99" s="80"/>
      <c r="G99" s="79">
        <f t="shared" si="8"/>
        <v>0</v>
      </c>
      <c r="H99" s="79"/>
      <c r="I99" s="362"/>
      <c r="J99" s="355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</row>
    <row r="100" spans="1:246" s="14" customFormat="1" ht="21" customHeight="1" outlineLevel="1">
      <c r="A100" s="343" t="s">
        <v>753</v>
      </c>
      <c r="B100" s="16" t="s">
        <v>747</v>
      </c>
      <c r="C100" s="194" t="s">
        <v>19</v>
      </c>
      <c r="D100" s="76">
        <v>32</v>
      </c>
      <c r="E100" s="78"/>
      <c r="F100" s="80"/>
      <c r="G100" s="79">
        <f t="shared" si="8"/>
        <v>0</v>
      </c>
      <c r="H100" s="79"/>
      <c r="I100" s="362"/>
      <c r="J100" s="355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</row>
    <row r="101" spans="1:246" s="14" customFormat="1" ht="21" customHeight="1" outlineLevel="1">
      <c r="A101" s="343" t="s">
        <v>754</v>
      </c>
      <c r="B101" s="16" t="s">
        <v>748</v>
      </c>
      <c r="C101" s="194" t="s">
        <v>19</v>
      </c>
      <c r="D101" s="76">
        <v>35</v>
      </c>
      <c r="E101" s="78"/>
      <c r="F101" s="80"/>
      <c r="G101" s="79">
        <f t="shared" si="8"/>
        <v>0</v>
      </c>
      <c r="H101" s="79"/>
      <c r="I101" s="362"/>
      <c r="J101" s="355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</row>
    <row r="102" spans="1:246" s="14" customFormat="1" ht="21" customHeight="1" outlineLevel="1">
      <c r="A102" s="343" t="s">
        <v>755</v>
      </c>
      <c r="B102" s="16" t="s">
        <v>749</v>
      </c>
      <c r="C102" s="194" t="s">
        <v>19</v>
      </c>
      <c r="D102" s="76">
        <v>1</v>
      </c>
      <c r="E102" s="78"/>
      <c r="F102" s="80"/>
      <c r="G102" s="79">
        <f t="shared" si="8"/>
        <v>0</v>
      </c>
      <c r="H102" s="79"/>
      <c r="I102" s="362"/>
      <c r="J102" s="355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13"/>
      <c r="HI102" s="13"/>
      <c r="HJ102" s="13"/>
      <c r="HK102" s="13"/>
      <c r="HL102" s="13"/>
      <c r="HM102" s="13"/>
      <c r="HN102" s="13"/>
      <c r="HO102" s="13"/>
      <c r="HP102" s="13"/>
      <c r="HQ102" s="13"/>
      <c r="HR102" s="13"/>
      <c r="HS102" s="13"/>
      <c r="HT102" s="13"/>
      <c r="HU102" s="13"/>
      <c r="HV102" s="13"/>
      <c r="HW102" s="13"/>
      <c r="HX102" s="13"/>
      <c r="HY102" s="13"/>
      <c r="HZ102" s="13"/>
      <c r="IA102" s="13"/>
      <c r="IB102" s="13"/>
      <c r="IC102" s="13"/>
      <c r="ID102" s="13"/>
      <c r="IE102" s="13"/>
      <c r="IF102" s="13"/>
      <c r="IG102" s="13"/>
      <c r="IH102" s="13"/>
      <c r="II102" s="13"/>
      <c r="IJ102" s="13"/>
      <c r="IK102" s="13"/>
      <c r="IL102" s="13"/>
    </row>
    <row r="103" spans="1:246" s="14" customFormat="1" ht="21" customHeight="1" outlineLevel="1">
      <c r="A103" s="191" t="s">
        <v>744</v>
      </c>
      <c r="B103" s="365" t="s">
        <v>1417</v>
      </c>
      <c r="C103" s="342" t="s">
        <v>20</v>
      </c>
      <c r="D103" s="344">
        <v>1</v>
      </c>
      <c r="E103" s="366"/>
      <c r="F103" s="367"/>
      <c r="G103" s="368">
        <f t="shared" si="8"/>
        <v>0</v>
      </c>
      <c r="H103" s="368"/>
      <c r="I103" s="369"/>
      <c r="J103" s="355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</row>
    <row r="104" spans="1:246" ht="24.45" customHeight="1" outlineLevel="1">
      <c r="A104" s="191" t="s">
        <v>756</v>
      </c>
      <c r="B104" s="365" t="s">
        <v>103</v>
      </c>
      <c r="C104" s="342" t="s">
        <v>20</v>
      </c>
      <c r="D104" s="344">
        <v>1</v>
      </c>
      <c r="E104" s="366"/>
      <c r="F104" s="367"/>
      <c r="G104" s="368">
        <f t="shared" si="8"/>
        <v>0</v>
      </c>
      <c r="H104" s="368"/>
      <c r="I104" s="393"/>
      <c r="J104" s="19"/>
    </row>
    <row r="105" spans="1:246" s="14" customFormat="1" ht="32.700000000000003" customHeight="1">
      <c r="A105" s="192" t="s">
        <v>757</v>
      </c>
      <c r="B105" s="364" t="s">
        <v>758</v>
      </c>
      <c r="C105" s="316"/>
      <c r="D105" s="311"/>
      <c r="E105" s="311"/>
      <c r="F105" s="312"/>
      <c r="G105" s="313"/>
      <c r="H105" s="313">
        <f>SUM(G106:G112)</f>
        <v>0</v>
      </c>
      <c r="I105" s="314"/>
      <c r="J105" s="355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</row>
    <row r="106" spans="1:246" s="14" customFormat="1" ht="21" customHeight="1" outlineLevel="1">
      <c r="A106" s="191" t="s">
        <v>759</v>
      </c>
      <c r="B106" s="365" t="s">
        <v>658</v>
      </c>
      <c r="C106" s="342" t="s">
        <v>20</v>
      </c>
      <c r="D106" s="344">
        <v>1</v>
      </c>
      <c r="E106" s="366"/>
      <c r="F106" s="367"/>
      <c r="G106" s="368">
        <f t="shared" ref="G106:G112" si="9">E106*F106</f>
        <v>0</v>
      </c>
      <c r="H106" s="368"/>
      <c r="I106" s="369"/>
      <c r="J106" s="355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</row>
    <row r="107" spans="1:246" s="14" customFormat="1" ht="21" customHeight="1" outlineLevel="1">
      <c r="A107" s="191" t="s">
        <v>762</v>
      </c>
      <c r="B107" s="365" t="s">
        <v>659</v>
      </c>
      <c r="C107" s="342" t="s">
        <v>20</v>
      </c>
      <c r="D107" s="344">
        <v>1</v>
      </c>
      <c r="E107" s="366"/>
      <c r="F107" s="367"/>
      <c r="G107" s="368">
        <f t="shared" si="9"/>
        <v>0</v>
      </c>
      <c r="H107" s="368"/>
      <c r="I107" s="369"/>
      <c r="J107" s="355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</row>
    <row r="108" spans="1:246" s="14" customFormat="1" ht="21" customHeight="1" outlineLevel="1">
      <c r="A108" s="191" t="s">
        <v>763</v>
      </c>
      <c r="B108" s="365" t="s">
        <v>760</v>
      </c>
      <c r="C108" s="342" t="s">
        <v>20</v>
      </c>
      <c r="D108" s="344">
        <v>1</v>
      </c>
      <c r="E108" s="366"/>
      <c r="F108" s="367"/>
      <c r="G108" s="368">
        <f t="shared" si="9"/>
        <v>0</v>
      </c>
      <c r="H108" s="368"/>
      <c r="I108" s="369"/>
      <c r="J108" s="355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</row>
    <row r="109" spans="1:246" s="14" customFormat="1" ht="21" customHeight="1" outlineLevel="1">
      <c r="A109" s="191" t="s">
        <v>764</v>
      </c>
      <c r="B109" s="365" t="s">
        <v>761</v>
      </c>
      <c r="C109" s="342" t="s">
        <v>20</v>
      </c>
      <c r="D109" s="344">
        <v>1</v>
      </c>
      <c r="E109" s="366"/>
      <c r="F109" s="367"/>
      <c r="G109" s="368">
        <f t="shared" si="9"/>
        <v>0</v>
      </c>
      <c r="H109" s="368"/>
      <c r="I109" s="369"/>
      <c r="J109" s="355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</row>
    <row r="110" spans="1:246" s="14" customFormat="1" ht="21" customHeight="1" outlineLevel="1">
      <c r="A110" s="191" t="s">
        <v>765</v>
      </c>
      <c r="B110" s="365" t="s">
        <v>664</v>
      </c>
      <c r="C110" s="342" t="s">
        <v>20</v>
      </c>
      <c r="D110" s="344">
        <v>1</v>
      </c>
      <c r="E110" s="366"/>
      <c r="F110" s="367"/>
      <c r="G110" s="368">
        <f t="shared" si="9"/>
        <v>0</v>
      </c>
      <c r="H110" s="368"/>
      <c r="I110" s="369"/>
      <c r="J110" s="355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</row>
    <row r="111" spans="1:246" s="14" customFormat="1" ht="21" customHeight="1" outlineLevel="1">
      <c r="A111" s="191" t="s">
        <v>766</v>
      </c>
      <c r="B111" s="365" t="s">
        <v>665</v>
      </c>
      <c r="C111" s="342" t="s">
        <v>20</v>
      </c>
      <c r="D111" s="344">
        <v>1</v>
      </c>
      <c r="E111" s="366"/>
      <c r="F111" s="367"/>
      <c r="G111" s="368">
        <f t="shared" si="9"/>
        <v>0</v>
      </c>
      <c r="H111" s="368"/>
      <c r="I111" s="369"/>
      <c r="J111" s="355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3"/>
      <c r="HI111" s="13"/>
      <c r="HJ111" s="13"/>
      <c r="HK111" s="13"/>
      <c r="HL111" s="13"/>
      <c r="HM111" s="13"/>
      <c r="HN111" s="13"/>
      <c r="HO111" s="13"/>
      <c r="HP111" s="13"/>
      <c r="HQ111" s="13"/>
      <c r="HR111" s="13"/>
      <c r="HS111" s="13"/>
      <c r="HT111" s="13"/>
      <c r="HU111" s="13"/>
      <c r="HV111" s="13"/>
      <c r="HW111" s="13"/>
      <c r="HX111" s="13"/>
      <c r="HY111" s="13"/>
      <c r="HZ111" s="13"/>
      <c r="IA111" s="13"/>
      <c r="IB111" s="13"/>
      <c r="IC111" s="13"/>
      <c r="ID111" s="13"/>
      <c r="IE111" s="13"/>
      <c r="IF111" s="13"/>
      <c r="IG111" s="13"/>
      <c r="IH111" s="13"/>
      <c r="II111" s="13"/>
      <c r="IJ111" s="13"/>
      <c r="IK111" s="13"/>
      <c r="IL111" s="13"/>
    </row>
    <row r="112" spans="1:246" ht="24.45" customHeight="1" outlineLevel="1">
      <c r="A112" s="191" t="s">
        <v>767</v>
      </c>
      <c r="B112" s="365" t="s">
        <v>103</v>
      </c>
      <c r="C112" s="342" t="s">
        <v>20</v>
      </c>
      <c r="D112" s="344">
        <v>1</v>
      </c>
      <c r="E112" s="366"/>
      <c r="F112" s="367"/>
      <c r="G112" s="368">
        <f t="shared" si="9"/>
        <v>0</v>
      </c>
      <c r="H112" s="368"/>
      <c r="I112" s="393"/>
      <c r="J112" s="19"/>
    </row>
    <row r="113" spans="1:246" s="14" customFormat="1" ht="32.549999999999997" customHeight="1">
      <c r="A113" s="192" t="s">
        <v>769</v>
      </c>
      <c r="B113" s="364" t="s">
        <v>768</v>
      </c>
      <c r="C113" s="316"/>
      <c r="D113" s="311"/>
      <c r="E113" s="311"/>
      <c r="F113" s="312"/>
      <c r="G113" s="313"/>
      <c r="H113" s="313">
        <f>SUM(G114:G120)</f>
        <v>0</v>
      </c>
      <c r="I113" s="314"/>
      <c r="J113" s="355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</row>
    <row r="114" spans="1:246" s="14" customFormat="1" ht="21" customHeight="1" outlineLevel="1">
      <c r="A114" s="191" t="s">
        <v>770</v>
      </c>
      <c r="B114" s="365" t="s">
        <v>658</v>
      </c>
      <c r="C114" s="342" t="s">
        <v>20</v>
      </c>
      <c r="D114" s="344">
        <v>1</v>
      </c>
      <c r="E114" s="366"/>
      <c r="F114" s="367"/>
      <c r="G114" s="368">
        <f t="shared" ref="G114:G120" si="10">E114*F114</f>
        <v>0</v>
      </c>
      <c r="H114" s="368"/>
      <c r="I114" s="369"/>
      <c r="J114" s="355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</row>
    <row r="115" spans="1:246" s="14" customFormat="1" ht="21" customHeight="1" outlineLevel="1">
      <c r="A115" s="191" t="s">
        <v>771</v>
      </c>
      <c r="B115" s="365" t="s">
        <v>760</v>
      </c>
      <c r="C115" s="342" t="s">
        <v>20</v>
      </c>
      <c r="D115" s="344">
        <v>1</v>
      </c>
      <c r="E115" s="366"/>
      <c r="F115" s="367"/>
      <c r="G115" s="368">
        <f t="shared" si="10"/>
        <v>0</v>
      </c>
      <c r="H115" s="368"/>
      <c r="I115" s="369"/>
      <c r="J115" s="355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</row>
    <row r="116" spans="1:246" s="14" customFormat="1" ht="21" customHeight="1" outlineLevel="1">
      <c r="A116" s="191" t="s">
        <v>772</v>
      </c>
      <c r="B116" s="365" t="s">
        <v>664</v>
      </c>
      <c r="C116" s="342" t="s">
        <v>20</v>
      </c>
      <c r="D116" s="344">
        <v>1</v>
      </c>
      <c r="E116" s="366"/>
      <c r="F116" s="367"/>
      <c r="G116" s="368">
        <f t="shared" si="10"/>
        <v>0</v>
      </c>
      <c r="H116" s="368"/>
      <c r="I116" s="369"/>
      <c r="J116" s="355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</row>
    <row r="117" spans="1:246" s="14" customFormat="1" ht="21" customHeight="1" outlineLevel="1">
      <c r="A117" s="191" t="s">
        <v>773</v>
      </c>
      <c r="B117" s="365" t="s">
        <v>665</v>
      </c>
      <c r="C117" s="342" t="s">
        <v>20</v>
      </c>
      <c r="D117" s="344">
        <v>1</v>
      </c>
      <c r="E117" s="366"/>
      <c r="F117" s="367"/>
      <c r="G117" s="368">
        <f t="shared" si="10"/>
        <v>0</v>
      </c>
      <c r="H117" s="368"/>
      <c r="I117" s="369"/>
      <c r="J117" s="355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  <c r="HF117" s="13"/>
      <c r="HG117" s="13"/>
      <c r="HH117" s="13"/>
      <c r="HI117" s="13"/>
      <c r="HJ117" s="13"/>
      <c r="HK117" s="13"/>
      <c r="HL117" s="13"/>
      <c r="HM117" s="13"/>
      <c r="HN117" s="13"/>
      <c r="HO117" s="13"/>
      <c r="HP117" s="13"/>
      <c r="HQ117" s="13"/>
      <c r="HR117" s="13"/>
      <c r="HS117" s="13"/>
      <c r="HT117" s="13"/>
      <c r="HU117" s="13"/>
      <c r="HV117" s="13"/>
      <c r="HW117" s="13"/>
      <c r="HX117" s="13"/>
      <c r="HY117" s="13"/>
      <c r="HZ117" s="13"/>
      <c r="IA117" s="13"/>
      <c r="IB117" s="13"/>
      <c r="IC117" s="13"/>
      <c r="ID117" s="13"/>
      <c r="IE117" s="13"/>
      <c r="IF117" s="13"/>
      <c r="IG117" s="13"/>
      <c r="IH117" s="13"/>
      <c r="II117" s="13"/>
      <c r="IJ117" s="13"/>
      <c r="IK117" s="13"/>
      <c r="IL117" s="13"/>
    </row>
    <row r="118" spans="1:246" s="14" customFormat="1" ht="21" customHeight="1" outlineLevel="1">
      <c r="A118" s="191" t="s">
        <v>774</v>
      </c>
      <c r="B118" s="365" t="s">
        <v>776</v>
      </c>
      <c r="C118" s="342" t="s">
        <v>20</v>
      </c>
      <c r="D118" s="344">
        <v>1</v>
      </c>
      <c r="E118" s="366"/>
      <c r="F118" s="367"/>
      <c r="G118" s="368">
        <f t="shared" si="10"/>
        <v>0</v>
      </c>
      <c r="H118" s="368"/>
      <c r="I118" s="369"/>
      <c r="J118" s="355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  <c r="HF118" s="13"/>
      <c r="HG118" s="13"/>
      <c r="HH118" s="13"/>
      <c r="HI118" s="13"/>
      <c r="HJ118" s="13"/>
      <c r="HK118" s="13"/>
      <c r="HL118" s="13"/>
      <c r="HM118" s="13"/>
      <c r="HN118" s="13"/>
      <c r="HO118" s="13"/>
      <c r="HP118" s="13"/>
      <c r="HQ118" s="13"/>
      <c r="HR118" s="13"/>
      <c r="HS118" s="13"/>
      <c r="HT118" s="13"/>
      <c r="HU118" s="13"/>
      <c r="HV118" s="13"/>
      <c r="HW118" s="13"/>
      <c r="HX118" s="13"/>
      <c r="HY118" s="13"/>
      <c r="HZ118" s="13"/>
      <c r="IA118" s="13"/>
      <c r="IB118" s="13"/>
      <c r="IC118" s="13"/>
      <c r="ID118" s="13"/>
      <c r="IE118" s="13"/>
      <c r="IF118" s="13"/>
      <c r="IG118" s="13"/>
      <c r="IH118" s="13"/>
      <c r="II118" s="13"/>
      <c r="IJ118" s="13"/>
      <c r="IK118" s="13"/>
      <c r="IL118" s="13"/>
    </row>
    <row r="119" spans="1:246" s="14" customFormat="1" ht="21" customHeight="1" outlineLevel="1">
      <c r="A119" s="191" t="s">
        <v>775</v>
      </c>
      <c r="B119" s="365" t="s">
        <v>777</v>
      </c>
      <c r="C119" s="342" t="s">
        <v>20</v>
      </c>
      <c r="D119" s="344">
        <v>1</v>
      </c>
      <c r="E119" s="366"/>
      <c r="F119" s="367"/>
      <c r="G119" s="368">
        <f t="shared" si="10"/>
        <v>0</v>
      </c>
      <c r="H119" s="368"/>
      <c r="I119" s="369"/>
      <c r="J119" s="355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  <c r="GS119" s="13"/>
      <c r="GT119" s="13"/>
      <c r="GU119" s="13"/>
      <c r="GV119" s="13"/>
      <c r="GW119" s="13"/>
      <c r="GX119" s="13"/>
      <c r="GY119" s="13"/>
      <c r="GZ119" s="13"/>
      <c r="HA119" s="13"/>
      <c r="HB119" s="13"/>
      <c r="HC119" s="13"/>
      <c r="HD119" s="13"/>
      <c r="HE119" s="13"/>
      <c r="HF119" s="13"/>
      <c r="HG119" s="13"/>
      <c r="HH119" s="13"/>
      <c r="HI119" s="13"/>
      <c r="HJ119" s="13"/>
      <c r="HK119" s="13"/>
      <c r="HL119" s="13"/>
      <c r="HM119" s="13"/>
      <c r="HN119" s="13"/>
      <c r="HO119" s="13"/>
      <c r="HP119" s="13"/>
      <c r="HQ119" s="13"/>
      <c r="HR119" s="13"/>
      <c r="HS119" s="13"/>
      <c r="HT119" s="13"/>
      <c r="HU119" s="13"/>
      <c r="HV119" s="13"/>
      <c r="HW119" s="13"/>
      <c r="HX119" s="13"/>
      <c r="HY119" s="13"/>
      <c r="HZ119" s="13"/>
      <c r="IA119" s="13"/>
      <c r="IB119" s="13"/>
      <c r="IC119" s="13"/>
      <c r="ID119" s="13"/>
      <c r="IE119" s="13"/>
      <c r="IF119" s="13"/>
      <c r="IG119" s="13"/>
      <c r="IH119" s="13"/>
      <c r="II119" s="13"/>
      <c r="IJ119" s="13"/>
      <c r="IK119" s="13"/>
      <c r="IL119" s="13"/>
    </row>
    <row r="120" spans="1:246" ht="25.2" customHeight="1" outlineLevel="1">
      <c r="A120" s="191" t="s">
        <v>779</v>
      </c>
      <c r="B120" s="365" t="s">
        <v>103</v>
      </c>
      <c r="C120" s="342" t="s">
        <v>20</v>
      </c>
      <c r="D120" s="344">
        <v>1</v>
      </c>
      <c r="E120" s="366"/>
      <c r="F120" s="367"/>
      <c r="G120" s="368">
        <f t="shared" si="10"/>
        <v>0</v>
      </c>
      <c r="H120" s="368"/>
      <c r="I120" s="369"/>
      <c r="J120" s="19"/>
    </row>
    <row r="121" spans="1:246" s="14" customFormat="1" ht="21" customHeight="1">
      <c r="A121" s="192" t="s">
        <v>780</v>
      </c>
      <c r="B121" s="364" t="s">
        <v>778</v>
      </c>
      <c r="C121" s="316"/>
      <c r="D121" s="311"/>
      <c r="E121" s="311"/>
      <c r="F121" s="312"/>
      <c r="G121" s="313"/>
      <c r="H121" s="313">
        <f>SUM(G122:G130)</f>
        <v>0</v>
      </c>
      <c r="I121" s="314"/>
      <c r="J121" s="355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</row>
    <row r="122" spans="1:246" s="14" customFormat="1" ht="21" customHeight="1" outlineLevel="1">
      <c r="A122" s="191" t="s">
        <v>781</v>
      </c>
      <c r="B122" s="365" t="s">
        <v>658</v>
      </c>
      <c r="C122" s="342" t="s">
        <v>20</v>
      </c>
      <c r="D122" s="344">
        <v>1</v>
      </c>
      <c r="E122" s="366"/>
      <c r="F122" s="367"/>
      <c r="G122" s="368">
        <f t="shared" ref="G122:G130" si="11">E122*F122</f>
        <v>0</v>
      </c>
      <c r="H122" s="368"/>
      <c r="I122" s="369"/>
      <c r="J122" s="355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</row>
    <row r="123" spans="1:246" s="14" customFormat="1" ht="21" customHeight="1" outlineLevel="1">
      <c r="A123" s="191" t="s">
        <v>782</v>
      </c>
      <c r="B123" s="365" t="s">
        <v>660</v>
      </c>
      <c r="C123" s="342" t="s">
        <v>20</v>
      </c>
      <c r="D123" s="344">
        <v>1</v>
      </c>
      <c r="E123" s="366"/>
      <c r="F123" s="367"/>
      <c r="G123" s="368">
        <f t="shared" si="11"/>
        <v>0</v>
      </c>
      <c r="H123" s="368"/>
      <c r="I123" s="369"/>
      <c r="J123" s="355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</row>
    <row r="124" spans="1:246" s="14" customFormat="1" ht="21" customHeight="1" outlineLevel="1">
      <c r="A124" s="191" t="s">
        <v>783</v>
      </c>
      <c r="B124" s="365" t="s">
        <v>659</v>
      </c>
      <c r="C124" s="342" t="s">
        <v>20</v>
      </c>
      <c r="D124" s="344">
        <v>1</v>
      </c>
      <c r="E124" s="366"/>
      <c r="F124" s="367"/>
      <c r="G124" s="368">
        <f t="shared" si="11"/>
        <v>0</v>
      </c>
      <c r="H124" s="368"/>
      <c r="I124" s="369"/>
      <c r="J124" s="355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</row>
    <row r="125" spans="1:246" s="14" customFormat="1" ht="21" customHeight="1" outlineLevel="1">
      <c r="A125" s="191" t="s">
        <v>784</v>
      </c>
      <c r="B125" s="365" t="s">
        <v>760</v>
      </c>
      <c r="C125" s="342" t="s">
        <v>20</v>
      </c>
      <c r="D125" s="344">
        <v>1</v>
      </c>
      <c r="E125" s="366"/>
      <c r="F125" s="367"/>
      <c r="G125" s="368">
        <f t="shared" si="11"/>
        <v>0</v>
      </c>
      <c r="H125" s="368"/>
      <c r="I125" s="369"/>
      <c r="J125" s="355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13"/>
      <c r="HI125" s="13"/>
      <c r="HJ125" s="13"/>
      <c r="HK125" s="13"/>
      <c r="HL125" s="13"/>
      <c r="HM125" s="13"/>
      <c r="HN125" s="13"/>
      <c r="HO125" s="13"/>
      <c r="HP125" s="13"/>
      <c r="HQ125" s="13"/>
      <c r="HR125" s="13"/>
      <c r="HS125" s="13"/>
      <c r="HT125" s="13"/>
      <c r="HU125" s="13"/>
      <c r="HV125" s="13"/>
      <c r="HW125" s="13"/>
      <c r="HX125" s="13"/>
      <c r="HY125" s="13"/>
      <c r="HZ125" s="13"/>
      <c r="IA125" s="13"/>
      <c r="IB125" s="13"/>
      <c r="IC125" s="13"/>
      <c r="ID125" s="13"/>
      <c r="IE125" s="13"/>
      <c r="IF125" s="13"/>
      <c r="IG125" s="13"/>
      <c r="IH125" s="13"/>
      <c r="II125" s="13"/>
      <c r="IJ125" s="13"/>
      <c r="IK125" s="13"/>
      <c r="IL125" s="13"/>
    </row>
    <row r="126" spans="1:246" s="14" customFormat="1" ht="21" customHeight="1" outlineLevel="1">
      <c r="A126" s="191" t="s">
        <v>785</v>
      </c>
      <c r="B126" s="365" t="s">
        <v>961</v>
      </c>
      <c r="C126" s="342" t="s">
        <v>20</v>
      </c>
      <c r="D126" s="344">
        <v>1</v>
      </c>
      <c r="E126" s="366"/>
      <c r="F126" s="367"/>
      <c r="G126" s="368">
        <f t="shared" si="11"/>
        <v>0</v>
      </c>
      <c r="H126" s="368"/>
      <c r="I126" s="369"/>
      <c r="J126" s="355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</row>
    <row r="127" spans="1:246" s="14" customFormat="1" ht="21" customHeight="1" outlineLevel="1">
      <c r="A127" s="191" t="s">
        <v>786</v>
      </c>
      <c r="B127" s="365" t="s">
        <v>962</v>
      </c>
      <c r="C127" s="342" t="s">
        <v>20</v>
      </c>
      <c r="D127" s="344">
        <v>1</v>
      </c>
      <c r="E127" s="366"/>
      <c r="F127" s="367"/>
      <c r="G127" s="368">
        <f t="shared" si="11"/>
        <v>0</v>
      </c>
      <c r="H127" s="368"/>
      <c r="I127" s="369"/>
      <c r="J127" s="355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</row>
    <row r="128" spans="1:246" s="14" customFormat="1" ht="21" customHeight="1" outlineLevel="1">
      <c r="A128" s="191" t="s">
        <v>787</v>
      </c>
      <c r="B128" s="365" t="s">
        <v>664</v>
      </c>
      <c r="C128" s="342" t="s">
        <v>20</v>
      </c>
      <c r="D128" s="344">
        <v>1</v>
      </c>
      <c r="E128" s="366"/>
      <c r="F128" s="367"/>
      <c r="G128" s="368">
        <f t="shared" si="11"/>
        <v>0</v>
      </c>
      <c r="H128" s="368"/>
      <c r="I128" s="369"/>
      <c r="J128" s="355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</row>
    <row r="129" spans="1:246" s="14" customFormat="1" ht="21" customHeight="1" outlineLevel="1">
      <c r="A129" s="191" t="s">
        <v>788</v>
      </c>
      <c r="B129" s="365" t="s">
        <v>665</v>
      </c>
      <c r="C129" s="342" t="s">
        <v>20</v>
      </c>
      <c r="D129" s="344">
        <v>1</v>
      </c>
      <c r="E129" s="366"/>
      <c r="F129" s="367"/>
      <c r="G129" s="368">
        <f t="shared" si="11"/>
        <v>0</v>
      </c>
      <c r="H129" s="368"/>
      <c r="I129" s="369"/>
      <c r="J129" s="355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</row>
    <row r="130" spans="1:246" ht="25.2" customHeight="1" outlineLevel="1">
      <c r="A130" s="191" t="s">
        <v>790</v>
      </c>
      <c r="B130" s="365" t="s">
        <v>103</v>
      </c>
      <c r="C130" s="342" t="s">
        <v>20</v>
      </c>
      <c r="D130" s="344">
        <v>1</v>
      </c>
      <c r="E130" s="366"/>
      <c r="F130" s="367"/>
      <c r="G130" s="368">
        <f t="shared" si="11"/>
        <v>0</v>
      </c>
      <c r="H130" s="368"/>
      <c r="I130" s="394"/>
      <c r="J130" s="19"/>
    </row>
    <row r="131" spans="1:246" s="14" customFormat="1" ht="21" customHeight="1">
      <c r="A131" s="375" t="s">
        <v>792</v>
      </c>
      <c r="B131" s="364" t="s">
        <v>791</v>
      </c>
      <c r="C131" s="316"/>
      <c r="D131" s="311"/>
      <c r="E131" s="311"/>
      <c r="F131" s="312"/>
      <c r="G131" s="313"/>
      <c r="H131" s="313">
        <f>SUM(G132:G134)</f>
        <v>0</v>
      </c>
      <c r="I131" s="314"/>
      <c r="J131" s="355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</row>
    <row r="132" spans="1:246" s="14" customFormat="1" ht="21" customHeight="1" outlineLevel="1">
      <c r="A132" s="376" t="s">
        <v>794</v>
      </c>
      <c r="B132" s="365" t="s">
        <v>963</v>
      </c>
      <c r="C132" s="342" t="s">
        <v>20</v>
      </c>
      <c r="D132" s="344">
        <v>1</v>
      </c>
      <c r="E132" s="366"/>
      <c r="F132" s="367"/>
      <c r="G132" s="368">
        <f>E132*F132</f>
        <v>0</v>
      </c>
      <c r="H132" s="368"/>
      <c r="I132" s="369"/>
      <c r="J132" s="355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</row>
    <row r="133" spans="1:246" s="14" customFormat="1" ht="21" customHeight="1" outlineLevel="1">
      <c r="A133" s="376" t="s">
        <v>795</v>
      </c>
      <c r="B133" s="365" t="s">
        <v>665</v>
      </c>
      <c r="C133" s="342" t="s">
        <v>20</v>
      </c>
      <c r="D133" s="344">
        <v>1</v>
      </c>
      <c r="E133" s="366"/>
      <c r="F133" s="367"/>
      <c r="G133" s="368">
        <f>E133*F133</f>
        <v>0</v>
      </c>
      <c r="H133" s="368"/>
      <c r="I133" s="369"/>
      <c r="J133" s="355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</row>
    <row r="134" spans="1:246" ht="25.2" customHeight="1" outlineLevel="1">
      <c r="A134" s="376" t="s">
        <v>796</v>
      </c>
      <c r="B134" s="365" t="s">
        <v>103</v>
      </c>
      <c r="C134" s="342" t="s">
        <v>20</v>
      </c>
      <c r="D134" s="344">
        <v>1</v>
      </c>
      <c r="E134" s="366"/>
      <c r="F134" s="367"/>
      <c r="G134" s="368">
        <f>E134*F134</f>
        <v>0</v>
      </c>
      <c r="H134" s="368"/>
      <c r="I134" s="394"/>
      <c r="J134" s="19"/>
    </row>
    <row r="135" spans="1:246" s="14" customFormat="1" ht="21" customHeight="1">
      <c r="A135" s="375" t="s">
        <v>798</v>
      </c>
      <c r="B135" s="364" t="s">
        <v>804</v>
      </c>
      <c r="C135" s="316"/>
      <c r="D135" s="311"/>
      <c r="E135" s="311"/>
      <c r="F135" s="312"/>
      <c r="G135" s="313"/>
      <c r="H135" s="313">
        <f>SUM(G136:G139)</f>
        <v>0</v>
      </c>
      <c r="I135" s="314"/>
      <c r="J135" s="355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</row>
    <row r="136" spans="1:246" s="14" customFormat="1" ht="21" customHeight="1" outlineLevel="1">
      <c r="A136" s="376" t="s">
        <v>799</v>
      </c>
      <c r="B136" s="365" t="s">
        <v>793</v>
      </c>
      <c r="C136" s="342" t="s">
        <v>20</v>
      </c>
      <c r="D136" s="344">
        <v>1</v>
      </c>
      <c r="E136" s="366"/>
      <c r="F136" s="367"/>
      <c r="G136" s="368">
        <f>E136*F136</f>
        <v>0</v>
      </c>
      <c r="H136" s="368"/>
      <c r="I136" s="369"/>
      <c r="J136" s="355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</row>
    <row r="137" spans="1:246" s="14" customFormat="1" ht="21" customHeight="1" outlineLevel="1">
      <c r="A137" s="376" t="s">
        <v>801</v>
      </c>
      <c r="B137" s="365" t="s">
        <v>660</v>
      </c>
      <c r="C137" s="342" t="s">
        <v>20</v>
      </c>
      <c r="D137" s="344">
        <v>1</v>
      </c>
      <c r="E137" s="366"/>
      <c r="F137" s="367"/>
      <c r="G137" s="368">
        <f>E137*F137</f>
        <v>0</v>
      </c>
      <c r="H137" s="368"/>
      <c r="I137" s="369"/>
      <c r="J137" s="355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  <c r="GS137" s="13"/>
      <c r="GT137" s="13"/>
      <c r="GU137" s="13"/>
      <c r="GV137" s="13"/>
      <c r="GW137" s="13"/>
      <c r="GX137" s="13"/>
      <c r="GY137" s="13"/>
      <c r="GZ137" s="13"/>
      <c r="HA137" s="13"/>
      <c r="HB137" s="13"/>
      <c r="HC137" s="13"/>
      <c r="HD137" s="13"/>
      <c r="HE137" s="13"/>
      <c r="HF137" s="13"/>
      <c r="HG137" s="13"/>
      <c r="HH137" s="13"/>
      <c r="HI137" s="13"/>
      <c r="HJ137" s="13"/>
      <c r="HK137" s="13"/>
      <c r="HL137" s="13"/>
      <c r="HM137" s="13"/>
      <c r="HN137" s="13"/>
      <c r="HO137" s="13"/>
      <c r="HP137" s="13"/>
      <c r="HQ137" s="13"/>
      <c r="HR137" s="13"/>
      <c r="HS137" s="13"/>
      <c r="HT137" s="13"/>
      <c r="HU137" s="13"/>
      <c r="HV137" s="13"/>
      <c r="HW137" s="13"/>
      <c r="HX137" s="13"/>
      <c r="HY137" s="13"/>
      <c r="HZ137" s="13"/>
      <c r="IA137" s="13"/>
      <c r="IB137" s="13"/>
      <c r="IC137" s="13"/>
      <c r="ID137" s="13"/>
      <c r="IE137" s="13"/>
      <c r="IF137" s="13"/>
      <c r="IG137" s="13"/>
      <c r="IH137" s="13"/>
      <c r="II137" s="13"/>
      <c r="IJ137" s="13"/>
      <c r="IK137" s="13"/>
      <c r="IL137" s="13"/>
    </row>
    <row r="138" spans="1:246" s="14" customFormat="1" ht="21" customHeight="1" outlineLevel="1">
      <c r="A138" s="376" t="s">
        <v>802</v>
      </c>
      <c r="B138" s="365" t="s">
        <v>665</v>
      </c>
      <c r="C138" s="342" t="s">
        <v>20</v>
      </c>
      <c r="D138" s="344">
        <v>1</v>
      </c>
      <c r="E138" s="366"/>
      <c r="F138" s="367"/>
      <c r="G138" s="368">
        <f>E138*F138</f>
        <v>0</v>
      </c>
      <c r="H138" s="368"/>
      <c r="I138" s="369"/>
      <c r="J138" s="355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</row>
    <row r="139" spans="1:246" ht="25.2" customHeight="1" outlineLevel="1">
      <c r="A139" s="376" t="s">
        <v>803</v>
      </c>
      <c r="B139" s="365" t="s">
        <v>103</v>
      </c>
      <c r="C139" s="342" t="s">
        <v>20</v>
      </c>
      <c r="D139" s="344">
        <v>1</v>
      </c>
      <c r="E139" s="366"/>
      <c r="F139" s="367"/>
      <c r="G139" s="368">
        <f>E139*F139</f>
        <v>0</v>
      </c>
      <c r="H139" s="395"/>
      <c r="I139" s="396"/>
      <c r="J139" s="19"/>
    </row>
    <row r="140" spans="1:246" s="14" customFormat="1" ht="21" customHeight="1">
      <c r="A140" s="375" t="s">
        <v>805</v>
      </c>
      <c r="B140" s="364" t="s">
        <v>797</v>
      </c>
      <c r="C140" s="316"/>
      <c r="D140" s="311"/>
      <c r="E140" s="311"/>
      <c r="F140" s="312"/>
      <c r="G140" s="313"/>
      <c r="H140" s="313">
        <f>SUM(G141:G148)</f>
        <v>0</v>
      </c>
      <c r="I140" s="314"/>
      <c r="J140" s="355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  <c r="GS140" s="13"/>
      <c r="GT140" s="13"/>
      <c r="GU140" s="13"/>
      <c r="GV140" s="13"/>
      <c r="GW140" s="13"/>
      <c r="GX140" s="13"/>
      <c r="GY140" s="13"/>
      <c r="GZ140" s="13"/>
      <c r="HA140" s="13"/>
      <c r="HB140" s="13"/>
      <c r="HC140" s="13"/>
      <c r="HD140" s="13"/>
      <c r="HE140" s="13"/>
      <c r="HF140" s="13"/>
      <c r="HG140" s="13"/>
      <c r="HH140" s="13"/>
      <c r="HI140" s="13"/>
      <c r="HJ140" s="13"/>
      <c r="HK140" s="13"/>
      <c r="HL140" s="13"/>
      <c r="HM140" s="13"/>
      <c r="HN140" s="13"/>
      <c r="HO140" s="13"/>
      <c r="HP140" s="13"/>
      <c r="HQ140" s="13"/>
      <c r="HR140" s="13"/>
      <c r="HS140" s="13"/>
      <c r="HT140" s="13"/>
      <c r="HU140" s="13"/>
      <c r="HV140" s="13"/>
      <c r="HW140" s="13"/>
      <c r="HX140" s="13"/>
      <c r="HY140" s="13"/>
      <c r="HZ140" s="13"/>
      <c r="IA140" s="13"/>
      <c r="IB140" s="13"/>
      <c r="IC140" s="13"/>
      <c r="ID140" s="13"/>
      <c r="IE140" s="13"/>
      <c r="IF140" s="13"/>
      <c r="IG140" s="13"/>
      <c r="IH140" s="13"/>
      <c r="II140" s="13"/>
      <c r="IJ140" s="13"/>
      <c r="IK140" s="13"/>
      <c r="IL140" s="13"/>
    </row>
    <row r="141" spans="1:246" s="14" customFormat="1" ht="21" customHeight="1" outlineLevel="1">
      <c r="A141" s="376" t="s">
        <v>806</v>
      </c>
      <c r="B141" s="365" t="s">
        <v>658</v>
      </c>
      <c r="C141" s="342" t="s">
        <v>20</v>
      </c>
      <c r="D141" s="344">
        <v>1</v>
      </c>
      <c r="E141" s="366"/>
      <c r="F141" s="367"/>
      <c r="G141" s="368">
        <f t="shared" ref="G141:G148" si="12">E141*F141</f>
        <v>0</v>
      </c>
      <c r="H141" s="368"/>
      <c r="I141" s="369"/>
      <c r="J141" s="355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  <c r="GS141" s="13"/>
      <c r="GT141" s="13"/>
      <c r="GU141" s="13"/>
      <c r="GV141" s="13"/>
      <c r="GW141" s="13"/>
      <c r="GX141" s="13"/>
      <c r="GY141" s="13"/>
      <c r="GZ141" s="13"/>
      <c r="HA141" s="13"/>
      <c r="HB141" s="13"/>
      <c r="HC141" s="13"/>
      <c r="HD141" s="13"/>
      <c r="HE141" s="13"/>
      <c r="HF141" s="13"/>
      <c r="HG141" s="13"/>
      <c r="HH141" s="13"/>
      <c r="HI141" s="13"/>
      <c r="HJ141" s="13"/>
      <c r="HK141" s="13"/>
      <c r="HL141" s="13"/>
      <c r="HM141" s="13"/>
      <c r="HN141" s="13"/>
      <c r="HO141" s="13"/>
      <c r="HP141" s="13"/>
      <c r="HQ141" s="13"/>
      <c r="HR141" s="13"/>
      <c r="HS141" s="13"/>
      <c r="HT141" s="13"/>
      <c r="HU141" s="13"/>
      <c r="HV141" s="13"/>
      <c r="HW141" s="13"/>
      <c r="HX141" s="13"/>
      <c r="HY141" s="13"/>
      <c r="HZ141" s="13"/>
      <c r="IA141" s="13"/>
      <c r="IB141" s="13"/>
      <c r="IC141" s="13"/>
      <c r="ID141" s="13"/>
      <c r="IE141" s="13"/>
      <c r="IF141" s="13"/>
      <c r="IG141" s="13"/>
      <c r="IH141" s="13"/>
      <c r="II141" s="13"/>
      <c r="IJ141" s="13"/>
      <c r="IK141" s="13"/>
      <c r="IL141" s="13"/>
    </row>
    <row r="142" spans="1:246" s="14" customFormat="1" ht="21" customHeight="1" outlineLevel="1">
      <c r="A142" s="376" t="s">
        <v>808</v>
      </c>
      <c r="B142" s="365" t="s">
        <v>659</v>
      </c>
      <c r="C142" s="342" t="s">
        <v>20</v>
      </c>
      <c r="D142" s="344">
        <v>1</v>
      </c>
      <c r="E142" s="366"/>
      <c r="F142" s="367"/>
      <c r="G142" s="368">
        <f t="shared" si="12"/>
        <v>0</v>
      </c>
      <c r="H142" s="368"/>
      <c r="I142" s="369"/>
      <c r="J142" s="355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  <c r="GS142" s="13"/>
      <c r="GT142" s="13"/>
      <c r="GU142" s="13"/>
      <c r="GV142" s="13"/>
      <c r="GW142" s="13"/>
      <c r="GX142" s="13"/>
      <c r="GY142" s="13"/>
      <c r="GZ142" s="13"/>
      <c r="HA142" s="13"/>
      <c r="HB142" s="13"/>
      <c r="HC142" s="13"/>
      <c r="HD142" s="13"/>
      <c r="HE142" s="13"/>
      <c r="HF142" s="13"/>
      <c r="HG142" s="13"/>
      <c r="HH142" s="13"/>
      <c r="HI142" s="13"/>
      <c r="HJ142" s="13"/>
      <c r="HK142" s="13"/>
      <c r="HL142" s="13"/>
      <c r="HM142" s="13"/>
      <c r="HN142" s="13"/>
      <c r="HO142" s="13"/>
      <c r="HP142" s="13"/>
      <c r="HQ142" s="13"/>
      <c r="HR142" s="13"/>
      <c r="HS142" s="13"/>
      <c r="HT142" s="13"/>
      <c r="HU142" s="13"/>
      <c r="HV142" s="13"/>
      <c r="HW142" s="13"/>
      <c r="HX142" s="13"/>
      <c r="HY142" s="13"/>
      <c r="HZ142" s="13"/>
      <c r="IA142" s="13"/>
      <c r="IB142" s="13"/>
      <c r="IC142" s="13"/>
      <c r="ID142" s="13"/>
      <c r="IE142" s="13"/>
      <c r="IF142" s="13"/>
      <c r="IG142" s="13"/>
      <c r="IH142" s="13"/>
      <c r="II142" s="13"/>
      <c r="IJ142" s="13"/>
      <c r="IK142" s="13"/>
      <c r="IL142" s="13"/>
    </row>
    <row r="143" spans="1:246" s="14" customFormat="1" ht="21" customHeight="1" outlineLevel="1">
      <c r="A143" s="376" t="s">
        <v>809</v>
      </c>
      <c r="B143" s="365" t="s">
        <v>964</v>
      </c>
      <c r="C143" s="342" t="s">
        <v>20</v>
      </c>
      <c r="D143" s="344">
        <v>1</v>
      </c>
      <c r="E143" s="366"/>
      <c r="F143" s="367"/>
      <c r="G143" s="368">
        <f t="shared" si="12"/>
        <v>0</v>
      </c>
      <c r="H143" s="368"/>
      <c r="I143" s="369"/>
      <c r="J143" s="355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</row>
    <row r="144" spans="1:246" s="14" customFormat="1" ht="21" customHeight="1" outlineLevel="1">
      <c r="A144" s="376" t="s">
        <v>810</v>
      </c>
      <c r="B144" s="365" t="s">
        <v>965</v>
      </c>
      <c r="C144" s="342" t="s">
        <v>20</v>
      </c>
      <c r="D144" s="344">
        <v>1</v>
      </c>
      <c r="E144" s="366"/>
      <c r="F144" s="367"/>
      <c r="G144" s="368">
        <f t="shared" si="12"/>
        <v>0</v>
      </c>
      <c r="H144" s="368"/>
      <c r="I144" s="369"/>
      <c r="J144" s="355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GW144" s="13"/>
      <c r="GX144" s="13"/>
      <c r="GY144" s="13"/>
      <c r="GZ144" s="13"/>
      <c r="HA144" s="13"/>
      <c r="HB144" s="13"/>
      <c r="HC144" s="13"/>
      <c r="HD144" s="13"/>
      <c r="HE144" s="13"/>
      <c r="HF144" s="13"/>
      <c r="HG144" s="13"/>
      <c r="HH144" s="13"/>
      <c r="HI144" s="13"/>
      <c r="HJ144" s="13"/>
      <c r="HK144" s="13"/>
      <c r="HL144" s="13"/>
      <c r="HM144" s="13"/>
      <c r="HN144" s="13"/>
      <c r="HO144" s="13"/>
      <c r="HP144" s="13"/>
      <c r="HQ144" s="13"/>
      <c r="HR144" s="13"/>
      <c r="HS144" s="13"/>
      <c r="HT144" s="13"/>
      <c r="HU144" s="13"/>
      <c r="HV144" s="13"/>
      <c r="HW144" s="13"/>
      <c r="HX144" s="13"/>
      <c r="HY144" s="13"/>
      <c r="HZ144" s="13"/>
      <c r="IA144" s="13"/>
      <c r="IB144" s="13"/>
      <c r="IC144" s="13"/>
      <c r="ID144" s="13"/>
      <c r="IE144" s="13"/>
      <c r="IF144" s="13"/>
      <c r="IG144" s="13"/>
      <c r="IH144" s="13"/>
      <c r="II144" s="13"/>
      <c r="IJ144" s="13"/>
      <c r="IK144" s="13"/>
      <c r="IL144" s="13"/>
    </row>
    <row r="145" spans="1:246" s="14" customFormat="1" ht="21" customHeight="1" outlineLevel="1">
      <c r="A145" s="376" t="s">
        <v>1377</v>
      </c>
      <c r="B145" s="365" t="s">
        <v>669</v>
      </c>
      <c r="C145" s="342" t="s">
        <v>20</v>
      </c>
      <c r="D145" s="344">
        <v>1</v>
      </c>
      <c r="E145" s="366"/>
      <c r="F145" s="367"/>
      <c r="G145" s="368">
        <f t="shared" si="12"/>
        <v>0</v>
      </c>
      <c r="H145" s="368"/>
      <c r="I145" s="369"/>
      <c r="J145" s="355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  <c r="GS145" s="13"/>
      <c r="GT145" s="13"/>
      <c r="GU145" s="13"/>
      <c r="GV145" s="13"/>
      <c r="GW145" s="13"/>
      <c r="GX145" s="13"/>
      <c r="GY145" s="13"/>
      <c r="GZ145" s="13"/>
      <c r="HA145" s="13"/>
      <c r="HB145" s="13"/>
      <c r="HC145" s="13"/>
      <c r="HD145" s="13"/>
      <c r="HE145" s="13"/>
      <c r="HF145" s="13"/>
      <c r="HG145" s="13"/>
      <c r="HH145" s="13"/>
      <c r="HI145" s="13"/>
      <c r="HJ145" s="13"/>
      <c r="HK145" s="13"/>
      <c r="HL145" s="13"/>
      <c r="HM145" s="13"/>
      <c r="HN145" s="13"/>
      <c r="HO145" s="13"/>
      <c r="HP145" s="13"/>
      <c r="HQ145" s="13"/>
      <c r="HR145" s="13"/>
      <c r="HS145" s="13"/>
      <c r="HT145" s="13"/>
      <c r="HU145" s="13"/>
      <c r="HV145" s="13"/>
      <c r="HW145" s="13"/>
      <c r="HX145" s="13"/>
      <c r="HY145" s="13"/>
      <c r="HZ145" s="13"/>
      <c r="IA145" s="13"/>
      <c r="IB145" s="13"/>
      <c r="IC145" s="13"/>
      <c r="ID145" s="13"/>
      <c r="IE145" s="13"/>
      <c r="IF145" s="13"/>
      <c r="IG145" s="13"/>
      <c r="IH145" s="13"/>
      <c r="II145" s="13"/>
      <c r="IJ145" s="13"/>
      <c r="IK145" s="13"/>
      <c r="IL145" s="13"/>
    </row>
    <row r="146" spans="1:246" s="14" customFormat="1" ht="21" customHeight="1" outlineLevel="1">
      <c r="A146" s="376" t="s">
        <v>1378</v>
      </c>
      <c r="B146" s="365" t="s">
        <v>664</v>
      </c>
      <c r="C146" s="342" t="s">
        <v>20</v>
      </c>
      <c r="D146" s="344">
        <v>1</v>
      </c>
      <c r="E146" s="366"/>
      <c r="F146" s="367"/>
      <c r="G146" s="368">
        <f t="shared" si="12"/>
        <v>0</v>
      </c>
      <c r="H146" s="368"/>
      <c r="I146" s="369"/>
      <c r="J146" s="355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GW146" s="13"/>
      <c r="GX146" s="13"/>
      <c r="GY146" s="13"/>
      <c r="GZ146" s="13"/>
      <c r="HA146" s="13"/>
      <c r="HB146" s="13"/>
      <c r="HC146" s="13"/>
      <c r="HD146" s="13"/>
      <c r="HE146" s="13"/>
      <c r="HF146" s="13"/>
      <c r="HG146" s="13"/>
      <c r="HH146" s="13"/>
      <c r="HI146" s="13"/>
      <c r="HJ146" s="13"/>
      <c r="HK146" s="13"/>
      <c r="HL146" s="13"/>
      <c r="HM146" s="13"/>
      <c r="HN146" s="13"/>
      <c r="HO146" s="13"/>
      <c r="HP146" s="13"/>
      <c r="HQ146" s="13"/>
      <c r="HR146" s="13"/>
      <c r="HS146" s="13"/>
      <c r="HT146" s="13"/>
      <c r="HU146" s="13"/>
      <c r="HV146" s="13"/>
      <c r="HW146" s="13"/>
      <c r="HX146" s="13"/>
      <c r="HY146" s="13"/>
      <c r="HZ146" s="13"/>
      <c r="IA146" s="13"/>
      <c r="IB146" s="13"/>
      <c r="IC146" s="13"/>
      <c r="ID146" s="13"/>
      <c r="IE146" s="13"/>
      <c r="IF146" s="13"/>
      <c r="IG146" s="13"/>
      <c r="IH146" s="13"/>
      <c r="II146" s="13"/>
      <c r="IJ146" s="13"/>
      <c r="IK146" s="13"/>
      <c r="IL146" s="13"/>
    </row>
    <row r="147" spans="1:246" s="14" customFormat="1" ht="21" customHeight="1" outlineLevel="1">
      <c r="A147" s="376" t="s">
        <v>1379</v>
      </c>
      <c r="B147" s="365" t="s">
        <v>665</v>
      </c>
      <c r="C147" s="342" t="s">
        <v>20</v>
      </c>
      <c r="D147" s="344">
        <v>1</v>
      </c>
      <c r="E147" s="366"/>
      <c r="F147" s="367"/>
      <c r="G147" s="368">
        <f t="shared" si="12"/>
        <v>0</v>
      </c>
      <c r="H147" s="368"/>
      <c r="I147" s="369"/>
      <c r="J147" s="355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  <c r="FY147" s="13"/>
      <c r="FZ147" s="13"/>
      <c r="GA147" s="13"/>
      <c r="GB147" s="13"/>
      <c r="GC147" s="13"/>
      <c r="GD147" s="13"/>
      <c r="GE147" s="13"/>
      <c r="GF147" s="13"/>
      <c r="GG147" s="13"/>
      <c r="GH147" s="13"/>
      <c r="GI147" s="13"/>
      <c r="GJ147" s="13"/>
      <c r="GK147" s="13"/>
      <c r="GL147" s="13"/>
      <c r="GM147" s="13"/>
      <c r="GN147" s="13"/>
      <c r="GO147" s="13"/>
      <c r="GP147" s="13"/>
      <c r="GQ147" s="13"/>
      <c r="GR147" s="13"/>
      <c r="GS147" s="13"/>
      <c r="GT147" s="13"/>
      <c r="GU147" s="13"/>
      <c r="GV147" s="13"/>
      <c r="GW147" s="13"/>
      <c r="GX147" s="13"/>
      <c r="GY147" s="13"/>
      <c r="GZ147" s="13"/>
      <c r="HA147" s="13"/>
      <c r="HB147" s="13"/>
      <c r="HC147" s="13"/>
      <c r="HD147" s="13"/>
      <c r="HE147" s="13"/>
      <c r="HF147" s="13"/>
      <c r="HG147" s="13"/>
      <c r="HH147" s="13"/>
      <c r="HI147" s="13"/>
      <c r="HJ147" s="13"/>
      <c r="HK147" s="13"/>
      <c r="HL147" s="13"/>
      <c r="HM147" s="13"/>
      <c r="HN147" s="13"/>
      <c r="HO147" s="13"/>
      <c r="HP147" s="13"/>
      <c r="HQ147" s="13"/>
      <c r="HR147" s="13"/>
      <c r="HS147" s="13"/>
      <c r="HT147" s="13"/>
      <c r="HU147" s="13"/>
      <c r="HV147" s="13"/>
      <c r="HW147" s="13"/>
      <c r="HX147" s="13"/>
      <c r="HY147" s="13"/>
      <c r="HZ147" s="13"/>
      <c r="IA147" s="13"/>
      <c r="IB147" s="13"/>
      <c r="IC147" s="13"/>
      <c r="ID147" s="13"/>
      <c r="IE147" s="13"/>
      <c r="IF147" s="13"/>
      <c r="IG147" s="13"/>
      <c r="IH147" s="13"/>
      <c r="II147" s="13"/>
      <c r="IJ147" s="13"/>
      <c r="IK147" s="13"/>
      <c r="IL147" s="13"/>
    </row>
    <row r="148" spans="1:246" ht="25.2" customHeight="1" outlineLevel="1">
      <c r="A148" s="376" t="s">
        <v>1380</v>
      </c>
      <c r="B148" s="365" t="s">
        <v>103</v>
      </c>
      <c r="C148" s="342" t="s">
        <v>20</v>
      </c>
      <c r="D148" s="344">
        <v>1</v>
      </c>
      <c r="E148" s="366"/>
      <c r="F148" s="367"/>
      <c r="G148" s="368">
        <f t="shared" si="12"/>
        <v>0</v>
      </c>
      <c r="H148" s="368"/>
      <c r="I148" s="394"/>
      <c r="J148" s="19"/>
    </row>
    <row r="149" spans="1:246" s="14" customFormat="1" ht="32.549999999999997" customHeight="1">
      <c r="A149" s="375" t="s">
        <v>811</v>
      </c>
      <c r="B149" s="364" t="s">
        <v>807</v>
      </c>
      <c r="C149" s="316"/>
      <c r="D149" s="311"/>
      <c r="E149" s="311"/>
      <c r="F149" s="312"/>
      <c r="G149" s="313"/>
      <c r="H149" s="313">
        <f>SUM(G150:G153)</f>
        <v>0</v>
      </c>
      <c r="I149" s="314"/>
      <c r="J149" s="355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</row>
    <row r="150" spans="1:246" s="14" customFormat="1" ht="21" customHeight="1" outlineLevel="1">
      <c r="A150" s="376" t="s">
        <v>812</v>
      </c>
      <c r="B150" s="365" t="s">
        <v>658</v>
      </c>
      <c r="C150" s="342" t="s">
        <v>20</v>
      </c>
      <c r="D150" s="344">
        <v>1</v>
      </c>
      <c r="E150" s="366"/>
      <c r="F150" s="367"/>
      <c r="G150" s="368">
        <f>E150*F150</f>
        <v>0</v>
      </c>
      <c r="H150" s="368"/>
      <c r="I150" s="369"/>
      <c r="J150" s="355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3"/>
      <c r="HC150" s="13"/>
      <c r="HD150" s="13"/>
      <c r="HE150" s="13"/>
      <c r="HF150" s="13"/>
      <c r="HG150" s="13"/>
      <c r="HH150" s="13"/>
      <c r="HI150" s="13"/>
      <c r="HJ150" s="13"/>
      <c r="HK150" s="13"/>
      <c r="HL150" s="13"/>
      <c r="HM150" s="13"/>
      <c r="HN150" s="13"/>
      <c r="HO150" s="13"/>
      <c r="HP150" s="13"/>
      <c r="HQ150" s="13"/>
      <c r="HR150" s="13"/>
      <c r="HS150" s="13"/>
      <c r="HT150" s="13"/>
      <c r="HU150" s="13"/>
      <c r="HV150" s="13"/>
      <c r="HW150" s="13"/>
      <c r="HX150" s="13"/>
      <c r="HY150" s="13"/>
      <c r="HZ150" s="13"/>
      <c r="IA150" s="13"/>
      <c r="IB150" s="13"/>
      <c r="IC150" s="13"/>
      <c r="ID150" s="13"/>
      <c r="IE150" s="13"/>
      <c r="IF150" s="13"/>
      <c r="IG150" s="13"/>
      <c r="IH150" s="13"/>
      <c r="II150" s="13"/>
      <c r="IJ150" s="13"/>
      <c r="IK150" s="13"/>
      <c r="IL150" s="13"/>
    </row>
    <row r="151" spans="1:246" s="14" customFormat="1" ht="21" customHeight="1" outlineLevel="1">
      <c r="A151" s="376" t="s">
        <v>816</v>
      </c>
      <c r="B151" s="365" t="s">
        <v>660</v>
      </c>
      <c r="C151" s="342" t="s">
        <v>20</v>
      </c>
      <c r="D151" s="344">
        <v>1</v>
      </c>
      <c r="E151" s="366"/>
      <c r="F151" s="367"/>
      <c r="G151" s="368">
        <f>E151*F151</f>
        <v>0</v>
      </c>
      <c r="H151" s="368"/>
      <c r="I151" s="369"/>
      <c r="J151" s="355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  <c r="GS151" s="13"/>
      <c r="GT151" s="13"/>
      <c r="GU151" s="13"/>
      <c r="GV151" s="13"/>
      <c r="GW151" s="13"/>
      <c r="GX151" s="13"/>
      <c r="GY151" s="13"/>
      <c r="GZ151" s="13"/>
      <c r="HA151" s="13"/>
      <c r="HB151" s="13"/>
      <c r="HC151" s="13"/>
      <c r="HD151" s="13"/>
      <c r="HE151" s="13"/>
      <c r="HF151" s="13"/>
      <c r="HG151" s="13"/>
      <c r="HH151" s="13"/>
      <c r="HI151" s="13"/>
      <c r="HJ151" s="13"/>
      <c r="HK151" s="13"/>
      <c r="HL151" s="13"/>
      <c r="HM151" s="13"/>
      <c r="HN151" s="13"/>
      <c r="HO151" s="13"/>
      <c r="HP151" s="13"/>
      <c r="HQ151" s="13"/>
      <c r="HR151" s="13"/>
      <c r="HS151" s="13"/>
      <c r="HT151" s="13"/>
      <c r="HU151" s="13"/>
      <c r="HV151" s="13"/>
      <c r="HW151" s="13"/>
      <c r="HX151" s="13"/>
      <c r="HY151" s="13"/>
      <c r="HZ151" s="13"/>
      <c r="IA151" s="13"/>
      <c r="IB151" s="13"/>
      <c r="IC151" s="13"/>
      <c r="ID151" s="13"/>
      <c r="IE151" s="13"/>
      <c r="IF151" s="13"/>
      <c r="IG151" s="13"/>
      <c r="IH151" s="13"/>
      <c r="II151" s="13"/>
      <c r="IJ151" s="13"/>
      <c r="IK151" s="13"/>
      <c r="IL151" s="13"/>
    </row>
    <row r="152" spans="1:246" s="14" customFormat="1" ht="21" customHeight="1" outlineLevel="1">
      <c r="A152" s="376" t="s">
        <v>817</v>
      </c>
      <c r="B152" s="365" t="s">
        <v>665</v>
      </c>
      <c r="C152" s="342" t="s">
        <v>20</v>
      </c>
      <c r="D152" s="344">
        <v>1</v>
      </c>
      <c r="E152" s="366"/>
      <c r="F152" s="367"/>
      <c r="G152" s="368">
        <f>E152*F152</f>
        <v>0</v>
      </c>
      <c r="H152" s="368"/>
      <c r="I152" s="369"/>
      <c r="J152" s="355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</row>
    <row r="153" spans="1:246" ht="25.2" customHeight="1" outlineLevel="1">
      <c r="A153" s="376" t="s">
        <v>818</v>
      </c>
      <c r="B153" s="365" t="s">
        <v>103</v>
      </c>
      <c r="C153" s="342" t="s">
        <v>20</v>
      </c>
      <c r="D153" s="344">
        <v>1</v>
      </c>
      <c r="E153" s="366"/>
      <c r="F153" s="367"/>
      <c r="G153" s="368">
        <f>E153*F153</f>
        <v>0</v>
      </c>
      <c r="H153" s="368"/>
      <c r="I153" s="394"/>
      <c r="J153" s="19"/>
    </row>
    <row r="154" spans="1:246" s="14" customFormat="1" ht="21" customHeight="1">
      <c r="A154" s="375" t="s">
        <v>834</v>
      </c>
      <c r="B154" s="364" t="s">
        <v>813</v>
      </c>
      <c r="C154" s="316"/>
      <c r="D154" s="311"/>
      <c r="E154" s="311"/>
      <c r="F154" s="312"/>
      <c r="G154" s="313"/>
      <c r="H154" s="313">
        <f>SUM(G155:G175)</f>
        <v>0</v>
      </c>
      <c r="I154" s="314"/>
      <c r="J154" s="355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</row>
    <row r="155" spans="1:246" s="14" customFormat="1" ht="21" customHeight="1" outlineLevel="1">
      <c r="A155" s="376" t="s">
        <v>835</v>
      </c>
      <c r="B155" s="365" t="s">
        <v>814</v>
      </c>
      <c r="C155" s="342" t="s">
        <v>1</v>
      </c>
      <c r="D155" s="344">
        <v>9650</v>
      </c>
      <c r="E155" s="366"/>
      <c r="F155" s="367"/>
      <c r="G155" s="368">
        <f t="shared" ref="G155:G175" si="13">E155*F155</f>
        <v>0</v>
      </c>
      <c r="H155" s="368"/>
      <c r="I155" s="369"/>
      <c r="J155" s="355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</row>
    <row r="156" spans="1:246" s="14" customFormat="1" ht="21" customHeight="1" outlineLevel="1">
      <c r="A156" s="376" t="s">
        <v>836</v>
      </c>
      <c r="B156" s="365" t="s">
        <v>815</v>
      </c>
      <c r="C156" s="342" t="s">
        <v>1</v>
      </c>
      <c r="D156" s="344">
        <v>7050</v>
      </c>
      <c r="E156" s="366"/>
      <c r="F156" s="367"/>
      <c r="G156" s="368">
        <f t="shared" si="13"/>
        <v>0</v>
      </c>
      <c r="H156" s="368"/>
      <c r="I156" s="369"/>
      <c r="J156" s="355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</row>
    <row r="157" spans="1:246" s="14" customFormat="1" ht="21" customHeight="1" outlineLevel="1">
      <c r="A157" s="376" t="s">
        <v>837</v>
      </c>
      <c r="B157" s="365" t="s">
        <v>819</v>
      </c>
      <c r="C157" s="342" t="s">
        <v>1</v>
      </c>
      <c r="D157" s="344">
        <v>62.5</v>
      </c>
      <c r="E157" s="366"/>
      <c r="F157" s="367"/>
      <c r="G157" s="368">
        <f t="shared" si="13"/>
        <v>0</v>
      </c>
      <c r="H157" s="368"/>
      <c r="I157" s="369"/>
      <c r="J157" s="355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  <c r="GL157" s="13"/>
      <c r="GM157" s="13"/>
      <c r="GN157" s="13"/>
      <c r="GO157" s="13"/>
      <c r="GP157" s="13"/>
      <c r="GQ157" s="13"/>
      <c r="GR157" s="13"/>
      <c r="GS157" s="13"/>
      <c r="GT157" s="13"/>
      <c r="GU157" s="13"/>
      <c r="GV157" s="13"/>
      <c r="GW157" s="13"/>
      <c r="GX157" s="13"/>
      <c r="GY157" s="13"/>
      <c r="GZ157" s="13"/>
      <c r="HA157" s="13"/>
      <c r="HB157" s="13"/>
      <c r="HC157" s="13"/>
      <c r="HD157" s="13"/>
      <c r="HE157" s="13"/>
      <c r="HF157" s="13"/>
      <c r="HG157" s="13"/>
      <c r="HH157" s="13"/>
      <c r="HI157" s="13"/>
      <c r="HJ157" s="13"/>
      <c r="HK157" s="13"/>
      <c r="HL157" s="13"/>
      <c r="HM157" s="13"/>
      <c r="HN157" s="13"/>
      <c r="HO157" s="13"/>
      <c r="HP157" s="13"/>
      <c r="HQ157" s="13"/>
      <c r="HR157" s="13"/>
      <c r="HS157" s="13"/>
      <c r="HT157" s="13"/>
      <c r="HU157" s="13"/>
      <c r="HV157" s="13"/>
      <c r="HW157" s="13"/>
      <c r="HX157" s="13"/>
      <c r="HY157" s="13"/>
      <c r="HZ157" s="13"/>
      <c r="IA157" s="13"/>
      <c r="IB157" s="13"/>
      <c r="IC157" s="13"/>
      <c r="ID157" s="13"/>
      <c r="IE157" s="13"/>
      <c r="IF157" s="13"/>
      <c r="IG157" s="13"/>
      <c r="IH157" s="13"/>
      <c r="II157" s="13"/>
      <c r="IJ157" s="13"/>
      <c r="IK157" s="13"/>
      <c r="IL157" s="13"/>
    </row>
    <row r="158" spans="1:246" s="14" customFormat="1" ht="21" customHeight="1" outlineLevel="1">
      <c r="A158" s="376" t="s">
        <v>838</v>
      </c>
      <c r="B158" s="365" t="s">
        <v>820</v>
      </c>
      <c r="C158" s="342" t="s">
        <v>1</v>
      </c>
      <c r="D158" s="344">
        <v>14215</v>
      </c>
      <c r="E158" s="366"/>
      <c r="F158" s="367"/>
      <c r="G158" s="368">
        <f t="shared" si="13"/>
        <v>0</v>
      </c>
      <c r="H158" s="368"/>
      <c r="I158" s="369"/>
      <c r="J158" s="355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</row>
    <row r="159" spans="1:246" s="14" customFormat="1" ht="21" customHeight="1" outlineLevel="1">
      <c r="A159" s="376" t="s">
        <v>839</v>
      </c>
      <c r="B159" s="365" t="s">
        <v>821</v>
      </c>
      <c r="C159" s="342" t="s">
        <v>19</v>
      </c>
      <c r="D159" s="344">
        <v>107</v>
      </c>
      <c r="E159" s="366"/>
      <c r="F159" s="367"/>
      <c r="G159" s="368">
        <f t="shared" si="13"/>
        <v>0</v>
      </c>
      <c r="H159" s="368"/>
      <c r="I159" s="369"/>
      <c r="J159" s="355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  <c r="GS159" s="13"/>
      <c r="GT159" s="13"/>
      <c r="GU159" s="13"/>
      <c r="GV159" s="13"/>
      <c r="GW159" s="13"/>
      <c r="GX159" s="13"/>
      <c r="GY159" s="13"/>
      <c r="GZ159" s="13"/>
      <c r="HA159" s="13"/>
      <c r="HB159" s="13"/>
      <c r="HC159" s="13"/>
      <c r="HD159" s="13"/>
      <c r="HE159" s="13"/>
      <c r="HF159" s="13"/>
      <c r="HG159" s="13"/>
      <c r="HH159" s="13"/>
      <c r="HI159" s="13"/>
      <c r="HJ159" s="13"/>
      <c r="HK159" s="13"/>
      <c r="HL159" s="13"/>
      <c r="HM159" s="13"/>
      <c r="HN159" s="13"/>
      <c r="HO159" s="13"/>
      <c r="HP159" s="13"/>
      <c r="HQ159" s="13"/>
      <c r="HR159" s="13"/>
      <c r="HS159" s="13"/>
      <c r="HT159" s="13"/>
      <c r="HU159" s="13"/>
      <c r="HV159" s="13"/>
      <c r="HW159" s="13"/>
      <c r="HX159" s="13"/>
      <c r="HY159" s="13"/>
      <c r="HZ159" s="13"/>
      <c r="IA159" s="13"/>
      <c r="IB159" s="13"/>
      <c r="IC159" s="13"/>
      <c r="ID159" s="13"/>
      <c r="IE159" s="13"/>
      <c r="IF159" s="13"/>
      <c r="IG159" s="13"/>
      <c r="IH159" s="13"/>
      <c r="II159" s="13"/>
      <c r="IJ159" s="13"/>
      <c r="IK159" s="13"/>
      <c r="IL159" s="13"/>
    </row>
    <row r="160" spans="1:246" s="14" customFormat="1" ht="21" customHeight="1" outlineLevel="1">
      <c r="A160" s="376" t="s">
        <v>840</v>
      </c>
      <c r="B160" s="365" t="s">
        <v>966</v>
      </c>
      <c r="C160" s="342" t="s">
        <v>19</v>
      </c>
      <c r="D160" s="344">
        <v>12</v>
      </c>
      <c r="E160" s="366"/>
      <c r="F160" s="367"/>
      <c r="G160" s="368">
        <f t="shared" si="13"/>
        <v>0</v>
      </c>
      <c r="H160" s="368"/>
      <c r="I160" s="369"/>
      <c r="J160" s="355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</row>
    <row r="161" spans="1:246" s="14" customFormat="1" ht="21" customHeight="1" outlineLevel="1">
      <c r="A161" s="376" t="s">
        <v>841</v>
      </c>
      <c r="B161" s="365" t="s">
        <v>967</v>
      </c>
      <c r="C161" s="342" t="s">
        <v>19</v>
      </c>
      <c r="D161" s="344">
        <v>71</v>
      </c>
      <c r="E161" s="366"/>
      <c r="F161" s="367"/>
      <c r="G161" s="368">
        <f t="shared" si="13"/>
        <v>0</v>
      </c>
      <c r="H161" s="368"/>
      <c r="I161" s="369"/>
      <c r="J161" s="355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3"/>
      <c r="HC161" s="13"/>
      <c r="HD161" s="13"/>
      <c r="HE161" s="13"/>
      <c r="HF161" s="13"/>
      <c r="HG161" s="13"/>
      <c r="HH161" s="13"/>
      <c r="HI161" s="13"/>
      <c r="HJ161" s="13"/>
      <c r="HK161" s="13"/>
      <c r="HL161" s="13"/>
      <c r="HM161" s="13"/>
      <c r="HN161" s="13"/>
      <c r="HO161" s="13"/>
      <c r="HP161" s="13"/>
      <c r="HQ161" s="13"/>
      <c r="HR161" s="13"/>
      <c r="HS161" s="13"/>
      <c r="HT161" s="13"/>
      <c r="HU161" s="13"/>
      <c r="HV161" s="13"/>
      <c r="HW161" s="13"/>
      <c r="HX161" s="13"/>
      <c r="HY161" s="13"/>
      <c r="HZ161" s="13"/>
      <c r="IA161" s="13"/>
      <c r="IB161" s="13"/>
      <c r="IC161" s="13"/>
      <c r="ID161" s="13"/>
      <c r="IE161" s="13"/>
      <c r="IF161" s="13"/>
      <c r="IG161" s="13"/>
      <c r="IH161" s="13"/>
      <c r="II161" s="13"/>
      <c r="IJ161" s="13"/>
      <c r="IK161" s="13"/>
      <c r="IL161" s="13"/>
    </row>
    <row r="162" spans="1:246" s="14" customFormat="1" ht="21" customHeight="1" outlineLevel="1">
      <c r="A162" s="376" t="s">
        <v>842</v>
      </c>
      <c r="B162" s="365" t="s">
        <v>822</v>
      </c>
      <c r="C162" s="342" t="s">
        <v>19</v>
      </c>
      <c r="D162" s="344">
        <v>11</v>
      </c>
      <c r="E162" s="366"/>
      <c r="F162" s="367"/>
      <c r="G162" s="368">
        <f t="shared" si="13"/>
        <v>0</v>
      </c>
      <c r="H162" s="368"/>
      <c r="I162" s="369"/>
      <c r="J162" s="355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  <c r="IL162" s="13"/>
    </row>
    <row r="163" spans="1:246" s="14" customFormat="1" ht="21" customHeight="1" outlineLevel="1">
      <c r="A163" s="376" t="s">
        <v>843</v>
      </c>
      <c r="B163" s="365" t="s">
        <v>823</v>
      </c>
      <c r="C163" s="342" t="s">
        <v>19</v>
      </c>
      <c r="D163" s="344">
        <v>30</v>
      </c>
      <c r="E163" s="366"/>
      <c r="F163" s="367"/>
      <c r="G163" s="368">
        <f t="shared" si="13"/>
        <v>0</v>
      </c>
      <c r="H163" s="368"/>
      <c r="I163" s="369"/>
      <c r="J163" s="355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</row>
    <row r="164" spans="1:246" s="14" customFormat="1" ht="21" customHeight="1" outlineLevel="1">
      <c r="A164" s="376" t="s">
        <v>844</v>
      </c>
      <c r="B164" s="365" t="s">
        <v>824</v>
      </c>
      <c r="C164" s="342" t="s">
        <v>20</v>
      </c>
      <c r="D164" s="344">
        <v>1</v>
      </c>
      <c r="E164" s="366"/>
      <c r="F164" s="367"/>
      <c r="G164" s="368">
        <f t="shared" si="13"/>
        <v>0</v>
      </c>
      <c r="H164" s="368"/>
      <c r="I164" s="369"/>
      <c r="J164" s="355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  <c r="GS164" s="13"/>
      <c r="GT164" s="13"/>
      <c r="GU164" s="13"/>
      <c r="GV164" s="13"/>
      <c r="GW164" s="13"/>
      <c r="GX164" s="13"/>
      <c r="GY164" s="13"/>
      <c r="GZ164" s="13"/>
      <c r="HA164" s="13"/>
      <c r="HB164" s="13"/>
      <c r="HC164" s="13"/>
      <c r="HD164" s="13"/>
      <c r="HE164" s="13"/>
      <c r="HF164" s="13"/>
      <c r="HG164" s="13"/>
      <c r="HH164" s="13"/>
      <c r="HI164" s="13"/>
      <c r="HJ164" s="13"/>
      <c r="HK164" s="13"/>
      <c r="HL164" s="13"/>
      <c r="HM164" s="13"/>
      <c r="HN164" s="13"/>
      <c r="HO164" s="13"/>
      <c r="HP164" s="13"/>
      <c r="HQ164" s="13"/>
      <c r="HR164" s="13"/>
      <c r="HS164" s="13"/>
      <c r="HT164" s="13"/>
      <c r="HU164" s="13"/>
      <c r="HV164" s="13"/>
      <c r="HW164" s="13"/>
      <c r="HX164" s="13"/>
      <c r="HY164" s="13"/>
      <c r="HZ164" s="13"/>
      <c r="IA164" s="13"/>
      <c r="IB164" s="13"/>
      <c r="IC164" s="13"/>
      <c r="ID164" s="13"/>
      <c r="IE164" s="13"/>
      <c r="IF164" s="13"/>
      <c r="IG164" s="13"/>
      <c r="IH164" s="13"/>
      <c r="II164" s="13"/>
      <c r="IJ164" s="13"/>
      <c r="IK164" s="13"/>
      <c r="IL164" s="13"/>
    </row>
    <row r="165" spans="1:246" s="14" customFormat="1" ht="21" customHeight="1" outlineLevel="1">
      <c r="A165" s="376" t="s">
        <v>845</v>
      </c>
      <c r="B165" s="365" t="s">
        <v>825</v>
      </c>
      <c r="C165" s="342" t="s">
        <v>19</v>
      </c>
      <c r="D165" s="344">
        <v>36</v>
      </c>
      <c r="E165" s="366"/>
      <c r="F165" s="367"/>
      <c r="G165" s="368">
        <f t="shared" si="13"/>
        <v>0</v>
      </c>
      <c r="H165" s="368"/>
      <c r="I165" s="369"/>
      <c r="J165" s="355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</row>
    <row r="166" spans="1:246" s="14" customFormat="1" ht="21" customHeight="1" outlineLevel="1">
      <c r="A166" s="376" t="s">
        <v>1381</v>
      </c>
      <c r="B166" s="365" t="s">
        <v>826</v>
      </c>
      <c r="C166" s="342" t="s">
        <v>19</v>
      </c>
      <c r="D166" s="344">
        <v>4</v>
      </c>
      <c r="E166" s="366"/>
      <c r="F166" s="367"/>
      <c r="G166" s="368">
        <f t="shared" si="13"/>
        <v>0</v>
      </c>
      <c r="H166" s="368"/>
      <c r="I166" s="369"/>
      <c r="J166" s="355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</row>
    <row r="167" spans="1:246" s="14" customFormat="1" ht="21" customHeight="1" outlineLevel="1">
      <c r="A167" s="376" t="s">
        <v>1382</v>
      </c>
      <c r="B167" s="365" t="s">
        <v>827</v>
      </c>
      <c r="C167" s="342" t="s">
        <v>19</v>
      </c>
      <c r="D167" s="344">
        <v>140</v>
      </c>
      <c r="E167" s="366"/>
      <c r="F167" s="367"/>
      <c r="G167" s="368">
        <f t="shared" si="13"/>
        <v>0</v>
      </c>
      <c r="H167" s="368"/>
      <c r="I167" s="369"/>
      <c r="J167" s="355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  <c r="IL167" s="13"/>
    </row>
    <row r="168" spans="1:246" s="14" customFormat="1" ht="21" customHeight="1" outlineLevel="1">
      <c r="A168" s="376" t="s">
        <v>1383</v>
      </c>
      <c r="B168" s="365" t="s">
        <v>828</v>
      </c>
      <c r="C168" s="342" t="s">
        <v>19</v>
      </c>
      <c r="D168" s="344">
        <v>115</v>
      </c>
      <c r="E168" s="366"/>
      <c r="F168" s="367"/>
      <c r="G168" s="368">
        <f t="shared" si="13"/>
        <v>0</v>
      </c>
      <c r="H168" s="368"/>
      <c r="I168" s="369"/>
      <c r="J168" s="355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</row>
    <row r="169" spans="1:246" s="14" customFormat="1" ht="21" customHeight="1" outlineLevel="1">
      <c r="A169" s="376" t="s">
        <v>1384</v>
      </c>
      <c r="B169" s="365" t="s">
        <v>829</v>
      </c>
      <c r="C169" s="342" t="s">
        <v>20</v>
      </c>
      <c r="D169" s="344">
        <v>1</v>
      </c>
      <c r="E169" s="366"/>
      <c r="F169" s="367"/>
      <c r="G169" s="368">
        <f t="shared" si="13"/>
        <v>0</v>
      </c>
      <c r="H169" s="368"/>
      <c r="I169" s="369"/>
      <c r="J169" s="355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  <c r="IL169" s="13"/>
    </row>
    <row r="170" spans="1:246" s="14" customFormat="1" ht="21" customHeight="1" outlineLevel="1">
      <c r="A170" s="376" t="s">
        <v>1385</v>
      </c>
      <c r="B170" s="365" t="s">
        <v>830</v>
      </c>
      <c r="C170" s="342" t="s">
        <v>20</v>
      </c>
      <c r="D170" s="344">
        <v>1</v>
      </c>
      <c r="E170" s="366"/>
      <c r="F170" s="367"/>
      <c r="G170" s="368">
        <f t="shared" si="13"/>
        <v>0</v>
      </c>
      <c r="H170" s="368"/>
      <c r="I170" s="369"/>
      <c r="J170" s="355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  <c r="IL170" s="13"/>
    </row>
    <row r="171" spans="1:246" s="14" customFormat="1" ht="21" customHeight="1" outlineLevel="1">
      <c r="A171" s="376" t="s">
        <v>1386</v>
      </c>
      <c r="B171" s="365" t="s">
        <v>831</v>
      </c>
      <c r="C171" s="342" t="s">
        <v>20</v>
      </c>
      <c r="D171" s="344">
        <v>1</v>
      </c>
      <c r="E171" s="366"/>
      <c r="F171" s="367"/>
      <c r="G171" s="368">
        <f t="shared" si="13"/>
        <v>0</v>
      </c>
      <c r="H171" s="368"/>
      <c r="I171" s="369"/>
      <c r="J171" s="355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  <c r="IL171" s="13"/>
    </row>
    <row r="172" spans="1:246" s="14" customFormat="1" ht="21" customHeight="1" outlineLevel="1">
      <c r="A172" s="376" t="s">
        <v>1387</v>
      </c>
      <c r="B172" s="365" t="s">
        <v>832</v>
      </c>
      <c r="C172" s="342" t="s">
        <v>19</v>
      </c>
      <c r="D172" s="344">
        <v>17</v>
      </c>
      <c r="E172" s="366"/>
      <c r="F172" s="367"/>
      <c r="G172" s="368">
        <f t="shared" si="13"/>
        <v>0</v>
      </c>
      <c r="H172" s="368"/>
      <c r="I172" s="369"/>
      <c r="J172" s="355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  <c r="IL172" s="13"/>
    </row>
    <row r="173" spans="1:246" s="14" customFormat="1" ht="21" customHeight="1" outlineLevel="1">
      <c r="A173" s="376" t="s">
        <v>1388</v>
      </c>
      <c r="B173" s="365" t="s">
        <v>659</v>
      </c>
      <c r="C173" s="342" t="s">
        <v>20</v>
      </c>
      <c r="D173" s="344">
        <v>1</v>
      </c>
      <c r="E173" s="366"/>
      <c r="F173" s="367"/>
      <c r="G173" s="368">
        <f t="shared" si="13"/>
        <v>0</v>
      </c>
      <c r="H173" s="368"/>
      <c r="I173" s="369"/>
      <c r="J173" s="355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</row>
    <row r="174" spans="1:246" s="14" customFormat="1" ht="21" customHeight="1" outlineLevel="1">
      <c r="A174" s="376" t="s">
        <v>1389</v>
      </c>
      <c r="B174" s="365" t="s">
        <v>665</v>
      </c>
      <c r="C174" s="342" t="s">
        <v>20</v>
      </c>
      <c r="D174" s="344">
        <v>1</v>
      </c>
      <c r="E174" s="366"/>
      <c r="F174" s="367"/>
      <c r="G174" s="368">
        <f t="shared" si="13"/>
        <v>0</v>
      </c>
      <c r="H174" s="368"/>
      <c r="I174" s="369"/>
      <c r="J174" s="355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  <c r="IL174" s="13"/>
    </row>
    <row r="175" spans="1:246" ht="25.2" customHeight="1" outlineLevel="1">
      <c r="A175" s="376" t="s">
        <v>1390</v>
      </c>
      <c r="B175" s="365" t="s">
        <v>103</v>
      </c>
      <c r="C175" s="342" t="s">
        <v>20</v>
      </c>
      <c r="D175" s="344">
        <v>1</v>
      </c>
      <c r="E175" s="366"/>
      <c r="F175" s="367"/>
      <c r="G175" s="368">
        <f t="shared" si="13"/>
        <v>0</v>
      </c>
      <c r="H175" s="368"/>
      <c r="I175" s="394"/>
      <c r="J175" s="19"/>
    </row>
    <row r="176" spans="1:246" s="14" customFormat="1" ht="21" customHeight="1">
      <c r="A176" s="375" t="s">
        <v>848</v>
      </c>
      <c r="B176" s="364" t="s">
        <v>833</v>
      </c>
      <c r="C176" s="316"/>
      <c r="D176" s="311"/>
      <c r="E176" s="311"/>
      <c r="F176" s="312"/>
      <c r="G176" s="313"/>
      <c r="H176" s="313">
        <f>SUM(G177:G187)</f>
        <v>0</v>
      </c>
      <c r="I176" s="314"/>
      <c r="J176" s="355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N176" s="13"/>
      <c r="FO176" s="13"/>
      <c r="FP176" s="13"/>
      <c r="FQ176" s="13"/>
      <c r="FR176" s="13"/>
      <c r="FS176" s="13"/>
      <c r="FT176" s="13"/>
      <c r="FU176" s="13"/>
      <c r="FV176" s="13"/>
      <c r="FW176" s="13"/>
      <c r="FX176" s="13"/>
      <c r="FY176" s="13"/>
      <c r="FZ176" s="13"/>
      <c r="GA176" s="13"/>
      <c r="GB176" s="13"/>
      <c r="GC176" s="13"/>
      <c r="GD176" s="13"/>
      <c r="GE176" s="13"/>
      <c r="GF176" s="13"/>
      <c r="GG176" s="13"/>
      <c r="GH176" s="13"/>
      <c r="GI176" s="13"/>
      <c r="GJ176" s="13"/>
      <c r="GK176" s="13"/>
      <c r="GL176" s="13"/>
      <c r="GM176" s="13"/>
      <c r="GN176" s="13"/>
      <c r="GO176" s="13"/>
      <c r="GP176" s="13"/>
      <c r="GQ176" s="13"/>
      <c r="GR176" s="13"/>
      <c r="GS176" s="13"/>
      <c r="GT176" s="13"/>
      <c r="GU176" s="13"/>
      <c r="GV176" s="13"/>
      <c r="GW176" s="13"/>
      <c r="GX176" s="13"/>
      <c r="GY176" s="13"/>
      <c r="GZ176" s="13"/>
      <c r="HA176" s="13"/>
      <c r="HB176" s="13"/>
      <c r="HC176" s="13"/>
      <c r="HD176" s="13"/>
      <c r="HE176" s="13"/>
      <c r="HF176" s="13"/>
      <c r="HG176" s="13"/>
      <c r="HH176" s="13"/>
      <c r="HI176" s="13"/>
      <c r="HJ176" s="13"/>
      <c r="HK176" s="13"/>
      <c r="HL176" s="13"/>
      <c r="HM176" s="13"/>
      <c r="HN176" s="13"/>
      <c r="HO176" s="13"/>
      <c r="HP176" s="13"/>
      <c r="HQ176" s="13"/>
      <c r="HR176" s="13"/>
      <c r="HS176" s="13"/>
      <c r="HT176" s="13"/>
      <c r="HU176" s="13"/>
      <c r="HV176" s="13"/>
      <c r="HW176" s="13"/>
      <c r="HX176" s="13"/>
      <c r="HY176" s="13"/>
      <c r="HZ176" s="13"/>
      <c r="IA176" s="13"/>
      <c r="IB176" s="13"/>
      <c r="IC176" s="13"/>
      <c r="ID176" s="13"/>
      <c r="IE176" s="13"/>
      <c r="IF176" s="13"/>
      <c r="IG176" s="13"/>
      <c r="IH176" s="13"/>
      <c r="II176" s="13"/>
      <c r="IJ176" s="13"/>
      <c r="IK176" s="13"/>
      <c r="IL176" s="13"/>
    </row>
    <row r="177" spans="1:246" s="14" customFormat="1" ht="21" customHeight="1" outlineLevel="1">
      <c r="A177" s="376" t="s">
        <v>849</v>
      </c>
      <c r="B177" s="365" t="s">
        <v>658</v>
      </c>
      <c r="C177" s="342" t="s">
        <v>20</v>
      </c>
      <c r="D177" s="344">
        <v>1</v>
      </c>
      <c r="E177" s="366"/>
      <c r="F177" s="367"/>
      <c r="G177" s="368">
        <f t="shared" ref="G177:G187" si="14">E177*F177</f>
        <v>0</v>
      </c>
      <c r="H177" s="368"/>
      <c r="I177" s="369"/>
      <c r="J177" s="355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N177" s="13"/>
      <c r="FO177" s="13"/>
      <c r="FP177" s="13"/>
      <c r="FQ177" s="13"/>
      <c r="FR177" s="13"/>
      <c r="FS177" s="13"/>
      <c r="FT177" s="13"/>
      <c r="FU177" s="13"/>
      <c r="FV177" s="13"/>
      <c r="FW177" s="13"/>
      <c r="FX177" s="13"/>
      <c r="FY177" s="13"/>
      <c r="FZ177" s="13"/>
      <c r="GA177" s="13"/>
      <c r="GB177" s="13"/>
      <c r="GC177" s="13"/>
      <c r="GD177" s="13"/>
      <c r="GE177" s="13"/>
      <c r="GF177" s="13"/>
      <c r="GG177" s="13"/>
      <c r="GH177" s="13"/>
      <c r="GI177" s="13"/>
      <c r="GJ177" s="13"/>
      <c r="GK177" s="13"/>
      <c r="GL177" s="13"/>
      <c r="GM177" s="13"/>
      <c r="GN177" s="13"/>
      <c r="GO177" s="13"/>
      <c r="GP177" s="13"/>
      <c r="GQ177" s="13"/>
      <c r="GR177" s="13"/>
      <c r="GS177" s="13"/>
      <c r="GT177" s="13"/>
      <c r="GU177" s="13"/>
      <c r="GV177" s="13"/>
      <c r="GW177" s="13"/>
      <c r="GX177" s="13"/>
      <c r="GY177" s="13"/>
      <c r="GZ177" s="13"/>
      <c r="HA177" s="13"/>
      <c r="HB177" s="13"/>
      <c r="HC177" s="13"/>
      <c r="HD177" s="13"/>
      <c r="HE177" s="13"/>
      <c r="HF177" s="13"/>
      <c r="HG177" s="13"/>
      <c r="HH177" s="13"/>
      <c r="HI177" s="13"/>
      <c r="HJ177" s="13"/>
      <c r="HK177" s="13"/>
      <c r="HL177" s="13"/>
      <c r="HM177" s="13"/>
      <c r="HN177" s="13"/>
      <c r="HO177" s="13"/>
      <c r="HP177" s="13"/>
      <c r="HQ177" s="13"/>
      <c r="HR177" s="13"/>
      <c r="HS177" s="13"/>
      <c r="HT177" s="13"/>
      <c r="HU177" s="13"/>
      <c r="HV177" s="13"/>
      <c r="HW177" s="13"/>
      <c r="HX177" s="13"/>
      <c r="HY177" s="13"/>
      <c r="HZ177" s="13"/>
      <c r="IA177" s="13"/>
      <c r="IB177" s="13"/>
      <c r="IC177" s="13"/>
      <c r="ID177" s="13"/>
      <c r="IE177" s="13"/>
      <c r="IF177" s="13"/>
      <c r="IG177" s="13"/>
      <c r="IH177" s="13"/>
      <c r="II177" s="13"/>
      <c r="IJ177" s="13"/>
      <c r="IK177" s="13"/>
      <c r="IL177" s="13"/>
    </row>
    <row r="178" spans="1:246" s="14" customFormat="1" ht="21" customHeight="1" outlineLevel="1">
      <c r="A178" s="376" t="s">
        <v>850</v>
      </c>
      <c r="B178" s="365" t="s">
        <v>660</v>
      </c>
      <c r="C178" s="342" t="s">
        <v>20</v>
      </c>
      <c r="D178" s="344">
        <v>1</v>
      </c>
      <c r="E178" s="366"/>
      <c r="F178" s="367"/>
      <c r="G178" s="368">
        <f t="shared" si="14"/>
        <v>0</v>
      </c>
      <c r="H178" s="368"/>
      <c r="I178" s="369"/>
      <c r="J178" s="355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N178" s="13"/>
      <c r="FO178" s="13"/>
      <c r="FP178" s="13"/>
      <c r="FQ178" s="13"/>
      <c r="FR178" s="13"/>
      <c r="FS178" s="13"/>
      <c r="FT178" s="13"/>
      <c r="FU178" s="13"/>
      <c r="FV178" s="13"/>
      <c r="FW178" s="13"/>
      <c r="FX178" s="13"/>
      <c r="FY178" s="13"/>
      <c r="FZ178" s="13"/>
      <c r="GA178" s="13"/>
      <c r="GB178" s="13"/>
      <c r="GC178" s="13"/>
      <c r="GD178" s="13"/>
      <c r="GE178" s="13"/>
      <c r="GF178" s="13"/>
      <c r="GG178" s="13"/>
      <c r="GH178" s="13"/>
      <c r="GI178" s="13"/>
      <c r="GJ178" s="13"/>
      <c r="GK178" s="13"/>
      <c r="GL178" s="13"/>
      <c r="GM178" s="13"/>
      <c r="GN178" s="13"/>
      <c r="GO178" s="13"/>
      <c r="GP178" s="13"/>
      <c r="GQ178" s="13"/>
      <c r="GR178" s="13"/>
      <c r="GS178" s="13"/>
      <c r="GT178" s="13"/>
      <c r="GU178" s="13"/>
      <c r="GV178" s="13"/>
      <c r="GW178" s="13"/>
      <c r="GX178" s="13"/>
      <c r="GY178" s="13"/>
      <c r="GZ178" s="13"/>
      <c r="HA178" s="13"/>
      <c r="HB178" s="13"/>
      <c r="HC178" s="13"/>
      <c r="HD178" s="13"/>
      <c r="HE178" s="13"/>
      <c r="HF178" s="13"/>
      <c r="HG178" s="13"/>
      <c r="HH178" s="13"/>
      <c r="HI178" s="13"/>
      <c r="HJ178" s="13"/>
      <c r="HK178" s="13"/>
      <c r="HL178" s="13"/>
      <c r="HM178" s="13"/>
      <c r="HN178" s="13"/>
      <c r="HO178" s="13"/>
      <c r="HP178" s="13"/>
      <c r="HQ178" s="13"/>
      <c r="HR178" s="13"/>
      <c r="HS178" s="13"/>
      <c r="HT178" s="13"/>
      <c r="HU178" s="13"/>
      <c r="HV178" s="13"/>
      <c r="HW178" s="13"/>
      <c r="HX178" s="13"/>
      <c r="HY178" s="13"/>
      <c r="HZ178" s="13"/>
      <c r="IA178" s="13"/>
      <c r="IB178" s="13"/>
      <c r="IC178" s="13"/>
      <c r="ID178" s="13"/>
      <c r="IE178" s="13"/>
      <c r="IF178" s="13"/>
      <c r="IG178" s="13"/>
      <c r="IH178" s="13"/>
      <c r="II178" s="13"/>
      <c r="IJ178" s="13"/>
      <c r="IK178" s="13"/>
      <c r="IL178" s="13"/>
    </row>
    <row r="179" spans="1:246" s="14" customFormat="1" ht="21" customHeight="1" outlineLevel="1">
      <c r="A179" s="376" t="s">
        <v>851</v>
      </c>
      <c r="B179" s="365" t="s">
        <v>659</v>
      </c>
      <c r="C179" s="342" t="s">
        <v>20</v>
      </c>
      <c r="D179" s="344">
        <v>1</v>
      </c>
      <c r="E179" s="366"/>
      <c r="F179" s="367"/>
      <c r="G179" s="368">
        <f t="shared" si="14"/>
        <v>0</v>
      </c>
      <c r="H179" s="368"/>
      <c r="I179" s="369"/>
      <c r="J179" s="355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  <c r="GL179" s="13"/>
      <c r="GM179" s="13"/>
      <c r="GN179" s="13"/>
      <c r="GO179" s="13"/>
      <c r="GP179" s="13"/>
      <c r="GQ179" s="13"/>
      <c r="GR179" s="13"/>
      <c r="GS179" s="13"/>
      <c r="GT179" s="13"/>
      <c r="GU179" s="13"/>
      <c r="GV179" s="13"/>
      <c r="GW179" s="13"/>
      <c r="GX179" s="13"/>
      <c r="GY179" s="13"/>
      <c r="GZ179" s="13"/>
      <c r="HA179" s="13"/>
      <c r="HB179" s="13"/>
      <c r="HC179" s="13"/>
      <c r="HD179" s="13"/>
      <c r="HE179" s="13"/>
      <c r="HF179" s="13"/>
      <c r="HG179" s="13"/>
      <c r="HH179" s="13"/>
      <c r="HI179" s="13"/>
      <c r="HJ179" s="13"/>
      <c r="HK179" s="13"/>
      <c r="HL179" s="13"/>
      <c r="HM179" s="13"/>
      <c r="HN179" s="13"/>
      <c r="HO179" s="13"/>
      <c r="HP179" s="13"/>
      <c r="HQ179" s="13"/>
      <c r="HR179" s="13"/>
      <c r="HS179" s="13"/>
      <c r="HT179" s="13"/>
      <c r="HU179" s="13"/>
      <c r="HV179" s="13"/>
      <c r="HW179" s="13"/>
      <c r="HX179" s="13"/>
      <c r="HY179" s="13"/>
      <c r="HZ179" s="13"/>
      <c r="IA179" s="13"/>
      <c r="IB179" s="13"/>
      <c r="IC179" s="13"/>
      <c r="ID179" s="13"/>
      <c r="IE179" s="13"/>
      <c r="IF179" s="13"/>
      <c r="IG179" s="13"/>
      <c r="IH179" s="13"/>
      <c r="II179" s="13"/>
      <c r="IJ179" s="13"/>
      <c r="IK179" s="13"/>
      <c r="IL179" s="13"/>
    </row>
    <row r="180" spans="1:246" s="14" customFormat="1" ht="21" customHeight="1" outlineLevel="1">
      <c r="A180" s="376" t="s">
        <v>1391</v>
      </c>
      <c r="B180" s="365" t="s">
        <v>964</v>
      </c>
      <c r="C180" s="342" t="s">
        <v>20</v>
      </c>
      <c r="D180" s="344">
        <v>1</v>
      </c>
      <c r="E180" s="366"/>
      <c r="F180" s="367"/>
      <c r="G180" s="368">
        <f t="shared" si="14"/>
        <v>0</v>
      </c>
      <c r="H180" s="368"/>
      <c r="I180" s="369"/>
      <c r="J180" s="355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  <c r="GS180" s="13"/>
      <c r="GT180" s="13"/>
      <c r="GU180" s="13"/>
      <c r="GV180" s="13"/>
      <c r="GW180" s="13"/>
      <c r="GX180" s="13"/>
      <c r="GY180" s="13"/>
      <c r="GZ180" s="13"/>
      <c r="HA180" s="13"/>
      <c r="HB180" s="13"/>
      <c r="HC180" s="13"/>
      <c r="HD180" s="13"/>
      <c r="HE180" s="13"/>
      <c r="HF180" s="13"/>
      <c r="HG180" s="13"/>
      <c r="HH180" s="13"/>
      <c r="HI180" s="13"/>
      <c r="HJ180" s="13"/>
      <c r="HK180" s="13"/>
      <c r="HL180" s="13"/>
      <c r="HM180" s="13"/>
      <c r="HN180" s="13"/>
      <c r="HO180" s="13"/>
      <c r="HP180" s="13"/>
      <c r="HQ180" s="13"/>
      <c r="HR180" s="13"/>
      <c r="HS180" s="13"/>
      <c r="HT180" s="13"/>
      <c r="HU180" s="13"/>
      <c r="HV180" s="13"/>
      <c r="HW180" s="13"/>
      <c r="HX180" s="13"/>
      <c r="HY180" s="13"/>
      <c r="HZ180" s="13"/>
      <c r="IA180" s="13"/>
      <c r="IB180" s="13"/>
      <c r="IC180" s="13"/>
      <c r="ID180" s="13"/>
      <c r="IE180" s="13"/>
      <c r="IF180" s="13"/>
      <c r="IG180" s="13"/>
      <c r="IH180" s="13"/>
      <c r="II180" s="13"/>
      <c r="IJ180" s="13"/>
      <c r="IK180" s="13"/>
      <c r="IL180" s="13"/>
    </row>
    <row r="181" spans="1:246" s="14" customFormat="1" ht="21" customHeight="1" outlineLevel="1">
      <c r="A181" s="376" t="s">
        <v>1392</v>
      </c>
      <c r="B181" s="365" t="s">
        <v>968</v>
      </c>
      <c r="C181" s="342" t="s">
        <v>20</v>
      </c>
      <c r="D181" s="344">
        <v>1</v>
      </c>
      <c r="E181" s="366"/>
      <c r="F181" s="367"/>
      <c r="G181" s="368">
        <f t="shared" si="14"/>
        <v>0</v>
      </c>
      <c r="H181" s="368"/>
      <c r="I181" s="369"/>
      <c r="J181" s="355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3"/>
      <c r="HC181" s="13"/>
      <c r="HD181" s="13"/>
      <c r="HE181" s="13"/>
      <c r="HF181" s="13"/>
      <c r="HG181" s="13"/>
      <c r="HH181" s="13"/>
      <c r="HI181" s="13"/>
      <c r="HJ181" s="13"/>
      <c r="HK181" s="13"/>
      <c r="HL181" s="13"/>
      <c r="HM181" s="13"/>
      <c r="HN181" s="13"/>
      <c r="HO181" s="13"/>
      <c r="HP181" s="13"/>
      <c r="HQ181" s="13"/>
      <c r="HR181" s="13"/>
      <c r="HS181" s="13"/>
      <c r="HT181" s="13"/>
      <c r="HU181" s="13"/>
      <c r="HV181" s="13"/>
      <c r="HW181" s="13"/>
      <c r="HX181" s="13"/>
      <c r="HY181" s="13"/>
      <c r="HZ181" s="13"/>
      <c r="IA181" s="13"/>
      <c r="IB181" s="13"/>
      <c r="IC181" s="13"/>
      <c r="ID181" s="13"/>
      <c r="IE181" s="13"/>
      <c r="IF181" s="13"/>
      <c r="IG181" s="13"/>
      <c r="IH181" s="13"/>
      <c r="II181" s="13"/>
      <c r="IJ181" s="13"/>
      <c r="IK181" s="13"/>
      <c r="IL181" s="13"/>
    </row>
    <row r="182" spans="1:246" s="14" customFormat="1" ht="21" customHeight="1" outlineLevel="1">
      <c r="A182" s="376" t="s">
        <v>1393</v>
      </c>
      <c r="B182" s="365" t="s">
        <v>969</v>
      </c>
      <c r="C182" s="342" t="s">
        <v>20</v>
      </c>
      <c r="D182" s="344">
        <v>1</v>
      </c>
      <c r="E182" s="366"/>
      <c r="F182" s="367"/>
      <c r="G182" s="368">
        <f t="shared" si="14"/>
        <v>0</v>
      </c>
      <c r="H182" s="368"/>
      <c r="I182" s="369"/>
      <c r="J182" s="355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3"/>
      <c r="HC182" s="13"/>
      <c r="HD182" s="13"/>
      <c r="HE182" s="13"/>
      <c r="HF182" s="13"/>
      <c r="HG182" s="13"/>
      <c r="HH182" s="13"/>
      <c r="HI182" s="13"/>
      <c r="HJ182" s="13"/>
      <c r="HK182" s="13"/>
      <c r="HL182" s="13"/>
      <c r="HM182" s="13"/>
      <c r="HN182" s="13"/>
      <c r="HO182" s="13"/>
      <c r="HP182" s="13"/>
      <c r="HQ182" s="13"/>
      <c r="HR182" s="13"/>
      <c r="HS182" s="13"/>
      <c r="HT182" s="13"/>
      <c r="HU182" s="13"/>
      <c r="HV182" s="13"/>
      <c r="HW182" s="13"/>
      <c r="HX182" s="13"/>
      <c r="HY182" s="13"/>
      <c r="HZ182" s="13"/>
      <c r="IA182" s="13"/>
      <c r="IB182" s="13"/>
      <c r="IC182" s="13"/>
      <c r="ID182" s="13"/>
      <c r="IE182" s="13"/>
      <c r="IF182" s="13"/>
      <c r="IG182" s="13"/>
      <c r="IH182" s="13"/>
      <c r="II182" s="13"/>
      <c r="IJ182" s="13"/>
      <c r="IK182" s="13"/>
      <c r="IL182" s="13"/>
    </row>
    <row r="183" spans="1:246" s="14" customFormat="1" ht="21" customHeight="1" outlineLevel="1">
      <c r="A183" s="376" t="s">
        <v>1394</v>
      </c>
      <c r="B183" s="365" t="s">
        <v>970</v>
      </c>
      <c r="C183" s="342" t="s">
        <v>20</v>
      </c>
      <c r="D183" s="344">
        <v>1</v>
      </c>
      <c r="E183" s="366"/>
      <c r="F183" s="367"/>
      <c r="G183" s="368">
        <f t="shared" si="14"/>
        <v>0</v>
      </c>
      <c r="H183" s="368"/>
      <c r="I183" s="369"/>
      <c r="J183" s="355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  <c r="IK183" s="13"/>
      <c r="IL183" s="13"/>
    </row>
    <row r="184" spans="1:246" s="14" customFormat="1" ht="21" customHeight="1" outlineLevel="1">
      <c r="A184" s="376" t="s">
        <v>1395</v>
      </c>
      <c r="B184" s="365" t="s">
        <v>669</v>
      </c>
      <c r="C184" s="342" t="s">
        <v>20</v>
      </c>
      <c r="D184" s="344">
        <v>1</v>
      </c>
      <c r="E184" s="366"/>
      <c r="F184" s="367"/>
      <c r="G184" s="368">
        <f t="shared" si="14"/>
        <v>0</v>
      </c>
      <c r="H184" s="368"/>
      <c r="I184" s="369"/>
      <c r="J184" s="355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</row>
    <row r="185" spans="1:246" s="14" customFormat="1" ht="21" customHeight="1" outlineLevel="1">
      <c r="A185" s="376" t="s">
        <v>1396</v>
      </c>
      <c r="B185" s="365" t="s">
        <v>664</v>
      </c>
      <c r="C185" s="342" t="s">
        <v>20</v>
      </c>
      <c r="D185" s="344">
        <v>1</v>
      </c>
      <c r="E185" s="366"/>
      <c r="F185" s="367"/>
      <c r="G185" s="368">
        <f t="shared" si="14"/>
        <v>0</v>
      </c>
      <c r="H185" s="368"/>
      <c r="I185" s="369"/>
      <c r="J185" s="355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</row>
    <row r="186" spans="1:246" s="14" customFormat="1" ht="21" customHeight="1" outlineLevel="1">
      <c r="A186" s="376" t="s">
        <v>1397</v>
      </c>
      <c r="B186" s="365" t="s">
        <v>665</v>
      </c>
      <c r="C186" s="342" t="s">
        <v>20</v>
      </c>
      <c r="D186" s="344">
        <v>1</v>
      </c>
      <c r="E186" s="366"/>
      <c r="F186" s="367"/>
      <c r="G186" s="368">
        <f t="shared" si="14"/>
        <v>0</v>
      </c>
      <c r="H186" s="368"/>
      <c r="I186" s="369"/>
      <c r="J186" s="355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</row>
    <row r="187" spans="1:246" ht="25.2" customHeight="1" outlineLevel="1">
      <c r="A187" s="376" t="s">
        <v>1398</v>
      </c>
      <c r="B187" s="397" t="s">
        <v>103</v>
      </c>
      <c r="C187" s="342" t="s">
        <v>20</v>
      </c>
      <c r="D187" s="344">
        <v>1</v>
      </c>
      <c r="E187" s="366"/>
      <c r="F187" s="367"/>
      <c r="G187" s="368">
        <f t="shared" si="14"/>
        <v>0</v>
      </c>
      <c r="H187" s="368"/>
      <c r="I187" s="393"/>
      <c r="J187" s="19"/>
    </row>
    <row r="188" spans="1:246" s="14" customFormat="1" ht="21" customHeight="1">
      <c r="A188" s="375" t="s">
        <v>853</v>
      </c>
      <c r="B188" s="364" t="s">
        <v>847</v>
      </c>
      <c r="C188" s="316"/>
      <c r="D188" s="311"/>
      <c r="E188" s="311"/>
      <c r="F188" s="312"/>
      <c r="G188" s="313"/>
      <c r="H188" s="313">
        <f>SUM(G189:G191)</f>
        <v>0</v>
      </c>
      <c r="I188" s="314"/>
      <c r="J188" s="355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3"/>
      <c r="HC188" s="13"/>
      <c r="HD188" s="13"/>
      <c r="HE188" s="13"/>
      <c r="HF188" s="13"/>
      <c r="HG188" s="13"/>
      <c r="HH188" s="13"/>
      <c r="HI188" s="13"/>
      <c r="HJ188" s="13"/>
      <c r="HK188" s="13"/>
      <c r="HL188" s="13"/>
      <c r="HM188" s="13"/>
      <c r="HN188" s="13"/>
      <c r="HO188" s="13"/>
      <c r="HP188" s="13"/>
      <c r="HQ188" s="13"/>
      <c r="HR188" s="13"/>
      <c r="HS188" s="13"/>
      <c r="HT188" s="13"/>
      <c r="HU188" s="13"/>
      <c r="HV188" s="13"/>
      <c r="HW188" s="13"/>
      <c r="HX188" s="13"/>
      <c r="HY188" s="13"/>
      <c r="HZ188" s="13"/>
      <c r="IA188" s="13"/>
      <c r="IB188" s="13"/>
      <c r="IC188" s="13"/>
      <c r="ID188" s="13"/>
      <c r="IE188" s="13"/>
      <c r="IF188" s="13"/>
      <c r="IG188" s="13"/>
      <c r="IH188" s="13"/>
      <c r="II188" s="13"/>
      <c r="IJ188" s="13"/>
      <c r="IK188" s="13"/>
      <c r="IL188" s="13"/>
    </row>
    <row r="189" spans="1:246" s="14" customFormat="1" ht="21" customHeight="1" outlineLevel="1">
      <c r="A189" s="376" t="s">
        <v>854</v>
      </c>
      <c r="B189" s="365" t="s">
        <v>673</v>
      </c>
      <c r="C189" s="342" t="s">
        <v>20</v>
      </c>
      <c r="D189" s="344">
        <v>1</v>
      </c>
      <c r="E189" s="366"/>
      <c r="F189" s="367"/>
      <c r="G189" s="368">
        <f>E189*F189</f>
        <v>0</v>
      </c>
      <c r="H189" s="368"/>
      <c r="I189" s="369"/>
      <c r="J189" s="355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  <c r="HF189" s="13"/>
      <c r="HG189" s="13"/>
      <c r="HH189" s="13"/>
      <c r="HI189" s="13"/>
      <c r="HJ189" s="13"/>
      <c r="HK189" s="13"/>
      <c r="HL189" s="13"/>
      <c r="HM189" s="13"/>
      <c r="HN189" s="13"/>
      <c r="HO189" s="13"/>
      <c r="HP189" s="13"/>
      <c r="HQ189" s="13"/>
      <c r="HR189" s="13"/>
      <c r="HS189" s="13"/>
      <c r="HT189" s="13"/>
      <c r="HU189" s="13"/>
      <c r="HV189" s="13"/>
      <c r="HW189" s="13"/>
      <c r="HX189" s="13"/>
      <c r="HY189" s="13"/>
      <c r="HZ189" s="13"/>
      <c r="IA189" s="13"/>
      <c r="IB189" s="13"/>
      <c r="IC189" s="13"/>
      <c r="ID189" s="13"/>
      <c r="IE189" s="13"/>
      <c r="IF189" s="13"/>
      <c r="IG189" s="13"/>
      <c r="IH189" s="13"/>
      <c r="II189" s="13"/>
      <c r="IJ189" s="13"/>
      <c r="IK189" s="13"/>
      <c r="IL189" s="13"/>
    </row>
    <row r="190" spans="1:246" s="14" customFormat="1" ht="21" customHeight="1" outlineLevel="1">
      <c r="A190" s="376" t="s">
        <v>855</v>
      </c>
      <c r="B190" s="365" t="s">
        <v>665</v>
      </c>
      <c r="C190" s="342" t="s">
        <v>20</v>
      </c>
      <c r="D190" s="344">
        <v>1</v>
      </c>
      <c r="E190" s="366"/>
      <c r="F190" s="367"/>
      <c r="G190" s="368">
        <f>E190*F190</f>
        <v>0</v>
      </c>
      <c r="H190" s="368"/>
      <c r="I190" s="369"/>
      <c r="J190" s="355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  <c r="GS190" s="13"/>
      <c r="GT190" s="13"/>
      <c r="GU190" s="13"/>
      <c r="GV190" s="13"/>
      <c r="GW190" s="13"/>
      <c r="GX190" s="13"/>
      <c r="GY190" s="13"/>
      <c r="GZ190" s="13"/>
      <c r="HA190" s="13"/>
      <c r="HB190" s="13"/>
      <c r="HC190" s="13"/>
      <c r="HD190" s="13"/>
      <c r="HE190" s="13"/>
      <c r="HF190" s="13"/>
      <c r="HG190" s="13"/>
      <c r="HH190" s="13"/>
      <c r="HI190" s="13"/>
      <c r="HJ190" s="13"/>
      <c r="HK190" s="13"/>
      <c r="HL190" s="13"/>
      <c r="HM190" s="13"/>
      <c r="HN190" s="13"/>
      <c r="HO190" s="13"/>
      <c r="HP190" s="13"/>
      <c r="HQ190" s="13"/>
      <c r="HR190" s="13"/>
      <c r="HS190" s="13"/>
      <c r="HT190" s="13"/>
      <c r="HU190" s="13"/>
      <c r="HV190" s="13"/>
      <c r="HW190" s="13"/>
      <c r="HX190" s="13"/>
      <c r="HY190" s="13"/>
      <c r="HZ190" s="13"/>
      <c r="IA190" s="13"/>
      <c r="IB190" s="13"/>
      <c r="IC190" s="13"/>
      <c r="ID190" s="13"/>
      <c r="IE190" s="13"/>
      <c r="IF190" s="13"/>
      <c r="IG190" s="13"/>
      <c r="IH190" s="13"/>
      <c r="II190" s="13"/>
      <c r="IJ190" s="13"/>
      <c r="IK190" s="13"/>
      <c r="IL190" s="13"/>
    </row>
    <row r="191" spans="1:246" ht="25.2" customHeight="1" outlineLevel="1">
      <c r="A191" s="376" t="s">
        <v>856</v>
      </c>
      <c r="B191" s="365" t="s">
        <v>103</v>
      </c>
      <c r="C191" s="342" t="s">
        <v>20</v>
      </c>
      <c r="D191" s="344">
        <v>2</v>
      </c>
      <c r="E191" s="366"/>
      <c r="F191" s="367"/>
      <c r="G191" s="368">
        <f>E191*F191</f>
        <v>0</v>
      </c>
      <c r="H191" s="368"/>
      <c r="I191" s="369"/>
      <c r="J191" s="19"/>
    </row>
    <row r="192" spans="1:246" s="14" customFormat="1" ht="21" customHeight="1">
      <c r="A192" s="375" t="s">
        <v>859</v>
      </c>
      <c r="B192" s="364" t="s">
        <v>852</v>
      </c>
      <c r="C192" s="316"/>
      <c r="D192" s="311"/>
      <c r="E192" s="311"/>
      <c r="F192" s="312"/>
      <c r="G192" s="313"/>
      <c r="H192" s="313">
        <f>SUM(G193:G204)</f>
        <v>0</v>
      </c>
      <c r="I192" s="314"/>
      <c r="J192" s="355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  <c r="GS192" s="13"/>
      <c r="GT192" s="13"/>
      <c r="GU192" s="13"/>
      <c r="GV192" s="13"/>
      <c r="GW192" s="13"/>
      <c r="GX192" s="13"/>
      <c r="GY192" s="13"/>
      <c r="GZ192" s="13"/>
      <c r="HA192" s="13"/>
      <c r="HB192" s="13"/>
      <c r="HC192" s="13"/>
      <c r="HD192" s="13"/>
      <c r="HE192" s="13"/>
      <c r="HF192" s="13"/>
      <c r="HG192" s="13"/>
      <c r="HH192" s="13"/>
      <c r="HI192" s="13"/>
      <c r="HJ192" s="13"/>
      <c r="HK192" s="13"/>
      <c r="HL192" s="13"/>
      <c r="HM192" s="13"/>
      <c r="HN192" s="13"/>
      <c r="HO192" s="13"/>
      <c r="HP192" s="13"/>
      <c r="HQ192" s="13"/>
      <c r="HR192" s="13"/>
      <c r="HS192" s="13"/>
      <c r="HT192" s="13"/>
      <c r="HU192" s="13"/>
      <c r="HV192" s="13"/>
      <c r="HW192" s="13"/>
      <c r="HX192" s="13"/>
      <c r="HY192" s="13"/>
      <c r="HZ192" s="13"/>
      <c r="IA192" s="13"/>
      <c r="IB192" s="13"/>
      <c r="IC192" s="13"/>
      <c r="ID192" s="13"/>
      <c r="IE192" s="13"/>
      <c r="IF192" s="13"/>
      <c r="IG192" s="13"/>
      <c r="IH192" s="13"/>
      <c r="II192" s="13"/>
      <c r="IJ192" s="13"/>
      <c r="IK192" s="13"/>
      <c r="IL192" s="13"/>
    </row>
    <row r="193" spans="1:246" s="14" customFormat="1" ht="21" customHeight="1" outlineLevel="1">
      <c r="A193" s="376" t="s">
        <v>860</v>
      </c>
      <c r="B193" s="365" t="s">
        <v>658</v>
      </c>
      <c r="C193" s="342" t="s">
        <v>20</v>
      </c>
      <c r="D193" s="344">
        <v>1</v>
      </c>
      <c r="E193" s="366"/>
      <c r="F193" s="367"/>
      <c r="G193" s="368">
        <f t="shared" ref="G193:G204" si="15">E193*F193</f>
        <v>0</v>
      </c>
      <c r="H193" s="368"/>
      <c r="I193" s="369"/>
      <c r="J193" s="355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3"/>
      <c r="HC193" s="13"/>
      <c r="HD193" s="13"/>
      <c r="HE193" s="13"/>
      <c r="HF193" s="13"/>
      <c r="HG193" s="13"/>
      <c r="HH193" s="13"/>
      <c r="HI193" s="13"/>
      <c r="HJ193" s="13"/>
      <c r="HK193" s="13"/>
      <c r="HL193" s="13"/>
      <c r="HM193" s="13"/>
      <c r="HN193" s="13"/>
      <c r="HO193" s="13"/>
      <c r="HP193" s="13"/>
      <c r="HQ193" s="13"/>
      <c r="HR193" s="13"/>
      <c r="HS193" s="13"/>
      <c r="HT193" s="13"/>
      <c r="HU193" s="13"/>
      <c r="HV193" s="13"/>
      <c r="HW193" s="13"/>
      <c r="HX193" s="13"/>
      <c r="HY193" s="13"/>
      <c r="HZ193" s="13"/>
      <c r="IA193" s="13"/>
      <c r="IB193" s="13"/>
      <c r="IC193" s="13"/>
      <c r="ID193" s="13"/>
      <c r="IE193" s="13"/>
      <c r="IF193" s="13"/>
      <c r="IG193" s="13"/>
      <c r="IH193" s="13"/>
      <c r="II193" s="13"/>
      <c r="IJ193" s="13"/>
      <c r="IK193" s="13"/>
      <c r="IL193" s="13"/>
    </row>
    <row r="194" spans="1:246" s="14" customFormat="1" ht="21" customHeight="1" outlineLevel="1">
      <c r="A194" s="376" t="s">
        <v>861</v>
      </c>
      <c r="B194" s="365" t="s">
        <v>660</v>
      </c>
      <c r="C194" s="342" t="s">
        <v>20</v>
      </c>
      <c r="D194" s="344">
        <v>1</v>
      </c>
      <c r="E194" s="366"/>
      <c r="F194" s="367"/>
      <c r="G194" s="368">
        <f t="shared" si="15"/>
        <v>0</v>
      </c>
      <c r="H194" s="368"/>
      <c r="I194" s="369"/>
      <c r="J194" s="355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  <c r="FY194" s="13"/>
      <c r="FZ194" s="13"/>
      <c r="GA194" s="13"/>
      <c r="GB194" s="13"/>
      <c r="GC194" s="13"/>
      <c r="GD194" s="13"/>
      <c r="GE194" s="13"/>
      <c r="GF194" s="13"/>
      <c r="GG194" s="13"/>
      <c r="GH194" s="13"/>
      <c r="GI194" s="13"/>
      <c r="GJ194" s="13"/>
      <c r="GK194" s="13"/>
      <c r="GL194" s="13"/>
      <c r="GM194" s="13"/>
      <c r="GN194" s="13"/>
      <c r="GO194" s="13"/>
      <c r="GP194" s="13"/>
      <c r="GQ194" s="13"/>
      <c r="GR194" s="13"/>
      <c r="GS194" s="13"/>
      <c r="GT194" s="13"/>
      <c r="GU194" s="13"/>
      <c r="GV194" s="13"/>
      <c r="GW194" s="13"/>
      <c r="GX194" s="13"/>
      <c r="GY194" s="13"/>
      <c r="GZ194" s="13"/>
      <c r="HA194" s="13"/>
      <c r="HB194" s="13"/>
      <c r="HC194" s="13"/>
      <c r="HD194" s="13"/>
      <c r="HE194" s="13"/>
      <c r="HF194" s="13"/>
      <c r="HG194" s="13"/>
      <c r="HH194" s="13"/>
      <c r="HI194" s="13"/>
      <c r="HJ194" s="13"/>
      <c r="HK194" s="13"/>
      <c r="HL194" s="13"/>
      <c r="HM194" s="13"/>
      <c r="HN194" s="13"/>
      <c r="HO194" s="13"/>
      <c r="HP194" s="13"/>
      <c r="HQ194" s="13"/>
      <c r="HR194" s="13"/>
      <c r="HS194" s="13"/>
      <c r="HT194" s="13"/>
      <c r="HU194" s="13"/>
      <c r="HV194" s="13"/>
      <c r="HW194" s="13"/>
      <c r="HX194" s="13"/>
      <c r="HY194" s="13"/>
      <c r="HZ194" s="13"/>
      <c r="IA194" s="13"/>
      <c r="IB194" s="13"/>
      <c r="IC194" s="13"/>
      <c r="ID194" s="13"/>
      <c r="IE194" s="13"/>
      <c r="IF194" s="13"/>
      <c r="IG194" s="13"/>
      <c r="IH194" s="13"/>
      <c r="II194" s="13"/>
      <c r="IJ194" s="13"/>
      <c r="IK194" s="13"/>
      <c r="IL194" s="13"/>
    </row>
    <row r="195" spans="1:246" s="14" customFormat="1" ht="21" customHeight="1" outlineLevel="1">
      <c r="A195" s="376" t="s">
        <v>862</v>
      </c>
      <c r="B195" s="365" t="s">
        <v>659</v>
      </c>
      <c r="C195" s="342" t="s">
        <v>20</v>
      </c>
      <c r="D195" s="344">
        <v>1</v>
      </c>
      <c r="E195" s="366"/>
      <c r="F195" s="367"/>
      <c r="G195" s="368">
        <f t="shared" si="15"/>
        <v>0</v>
      </c>
      <c r="H195" s="368"/>
      <c r="I195" s="369"/>
      <c r="J195" s="355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  <c r="GL195" s="13"/>
      <c r="GM195" s="13"/>
      <c r="GN195" s="13"/>
      <c r="GO195" s="13"/>
      <c r="GP195" s="13"/>
      <c r="GQ195" s="13"/>
      <c r="GR195" s="13"/>
      <c r="GS195" s="13"/>
      <c r="GT195" s="13"/>
      <c r="GU195" s="13"/>
      <c r="GV195" s="13"/>
      <c r="GW195" s="13"/>
      <c r="GX195" s="13"/>
      <c r="GY195" s="13"/>
      <c r="GZ195" s="13"/>
      <c r="HA195" s="13"/>
      <c r="HB195" s="13"/>
      <c r="HC195" s="13"/>
      <c r="HD195" s="13"/>
      <c r="HE195" s="13"/>
      <c r="HF195" s="13"/>
      <c r="HG195" s="13"/>
      <c r="HH195" s="13"/>
      <c r="HI195" s="13"/>
      <c r="HJ195" s="13"/>
      <c r="HK195" s="13"/>
      <c r="HL195" s="13"/>
      <c r="HM195" s="13"/>
      <c r="HN195" s="13"/>
      <c r="HO195" s="13"/>
      <c r="HP195" s="13"/>
      <c r="HQ195" s="13"/>
      <c r="HR195" s="13"/>
      <c r="HS195" s="13"/>
      <c r="HT195" s="13"/>
      <c r="HU195" s="13"/>
      <c r="HV195" s="13"/>
      <c r="HW195" s="13"/>
      <c r="HX195" s="13"/>
      <c r="HY195" s="13"/>
      <c r="HZ195" s="13"/>
      <c r="IA195" s="13"/>
      <c r="IB195" s="13"/>
      <c r="IC195" s="13"/>
      <c r="ID195" s="13"/>
      <c r="IE195" s="13"/>
      <c r="IF195" s="13"/>
      <c r="IG195" s="13"/>
      <c r="IH195" s="13"/>
      <c r="II195" s="13"/>
      <c r="IJ195" s="13"/>
      <c r="IK195" s="13"/>
      <c r="IL195" s="13"/>
    </row>
    <row r="196" spans="1:246" s="14" customFormat="1" ht="21" customHeight="1" outlineLevel="1">
      <c r="A196" s="376" t="s">
        <v>863</v>
      </c>
      <c r="B196" s="365" t="s">
        <v>693</v>
      </c>
      <c r="C196" s="342" t="s">
        <v>20</v>
      </c>
      <c r="D196" s="344">
        <v>1</v>
      </c>
      <c r="E196" s="366"/>
      <c r="F196" s="367"/>
      <c r="G196" s="368">
        <f t="shared" si="15"/>
        <v>0</v>
      </c>
      <c r="H196" s="368"/>
      <c r="I196" s="369"/>
      <c r="J196" s="355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  <c r="GL196" s="13"/>
      <c r="GM196" s="13"/>
      <c r="GN196" s="13"/>
      <c r="GO196" s="13"/>
      <c r="GP196" s="13"/>
      <c r="GQ196" s="13"/>
      <c r="GR196" s="13"/>
      <c r="GS196" s="13"/>
      <c r="GT196" s="13"/>
      <c r="GU196" s="13"/>
      <c r="GV196" s="13"/>
      <c r="GW196" s="13"/>
      <c r="GX196" s="13"/>
      <c r="GY196" s="13"/>
      <c r="GZ196" s="13"/>
      <c r="HA196" s="13"/>
      <c r="HB196" s="13"/>
      <c r="HC196" s="13"/>
      <c r="HD196" s="13"/>
      <c r="HE196" s="13"/>
      <c r="HF196" s="13"/>
      <c r="HG196" s="13"/>
      <c r="HH196" s="13"/>
      <c r="HI196" s="13"/>
      <c r="HJ196" s="13"/>
      <c r="HK196" s="13"/>
      <c r="HL196" s="13"/>
      <c r="HM196" s="13"/>
      <c r="HN196" s="13"/>
      <c r="HO196" s="13"/>
      <c r="HP196" s="13"/>
      <c r="HQ196" s="13"/>
      <c r="HR196" s="13"/>
      <c r="HS196" s="13"/>
      <c r="HT196" s="13"/>
      <c r="HU196" s="13"/>
      <c r="HV196" s="13"/>
      <c r="HW196" s="13"/>
      <c r="HX196" s="13"/>
      <c r="HY196" s="13"/>
      <c r="HZ196" s="13"/>
      <c r="IA196" s="13"/>
      <c r="IB196" s="13"/>
      <c r="IC196" s="13"/>
      <c r="ID196" s="13"/>
      <c r="IE196" s="13"/>
      <c r="IF196" s="13"/>
      <c r="IG196" s="13"/>
      <c r="IH196" s="13"/>
      <c r="II196" s="13"/>
      <c r="IJ196" s="13"/>
      <c r="IK196" s="13"/>
      <c r="IL196" s="13"/>
    </row>
    <row r="197" spans="1:246" s="14" customFormat="1" ht="21" customHeight="1" outlineLevel="1">
      <c r="A197" s="376" t="s">
        <v>864</v>
      </c>
      <c r="B197" s="365" t="s">
        <v>694</v>
      </c>
      <c r="C197" s="342" t="s">
        <v>20</v>
      </c>
      <c r="D197" s="344">
        <v>1</v>
      </c>
      <c r="E197" s="366"/>
      <c r="F197" s="367"/>
      <c r="G197" s="368">
        <f t="shared" si="15"/>
        <v>0</v>
      </c>
      <c r="H197" s="368"/>
      <c r="I197" s="369"/>
      <c r="J197" s="355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  <c r="FN197" s="13"/>
      <c r="FO197" s="13"/>
      <c r="FP197" s="13"/>
      <c r="FQ197" s="13"/>
      <c r="FR197" s="13"/>
      <c r="FS197" s="13"/>
      <c r="FT197" s="13"/>
      <c r="FU197" s="13"/>
      <c r="FV197" s="13"/>
      <c r="FW197" s="13"/>
      <c r="FX197" s="13"/>
      <c r="FY197" s="13"/>
      <c r="FZ197" s="13"/>
      <c r="GA197" s="13"/>
      <c r="GB197" s="13"/>
      <c r="GC197" s="13"/>
      <c r="GD197" s="13"/>
      <c r="GE197" s="13"/>
      <c r="GF197" s="13"/>
      <c r="GG197" s="13"/>
      <c r="GH197" s="13"/>
      <c r="GI197" s="13"/>
      <c r="GJ197" s="13"/>
      <c r="GK197" s="13"/>
      <c r="GL197" s="13"/>
      <c r="GM197" s="13"/>
      <c r="GN197" s="13"/>
      <c r="GO197" s="13"/>
      <c r="GP197" s="13"/>
      <c r="GQ197" s="13"/>
      <c r="GR197" s="13"/>
      <c r="GS197" s="13"/>
      <c r="GT197" s="13"/>
      <c r="GU197" s="13"/>
      <c r="GV197" s="13"/>
      <c r="GW197" s="13"/>
      <c r="GX197" s="13"/>
      <c r="GY197" s="13"/>
      <c r="GZ197" s="13"/>
      <c r="HA197" s="13"/>
      <c r="HB197" s="13"/>
      <c r="HC197" s="13"/>
      <c r="HD197" s="13"/>
      <c r="HE197" s="13"/>
      <c r="HF197" s="13"/>
      <c r="HG197" s="13"/>
      <c r="HH197" s="13"/>
      <c r="HI197" s="13"/>
      <c r="HJ197" s="13"/>
      <c r="HK197" s="13"/>
      <c r="HL197" s="13"/>
      <c r="HM197" s="13"/>
      <c r="HN197" s="13"/>
      <c r="HO197" s="13"/>
      <c r="HP197" s="13"/>
      <c r="HQ197" s="13"/>
      <c r="HR197" s="13"/>
      <c r="HS197" s="13"/>
      <c r="HT197" s="13"/>
      <c r="HU197" s="13"/>
      <c r="HV197" s="13"/>
      <c r="HW197" s="13"/>
      <c r="HX197" s="13"/>
      <c r="HY197" s="13"/>
      <c r="HZ197" s="13"/>
      <c r="IA197" s="13"/>
      <c r="IB197" s="13"/>
      <c r="IC197" s="13"/>
      <c r="ID197" s="13"/>
      <c r="IE197" s="13"/>
      <c r="IF197" s="13"/>
      <c r="IG197" s="13"/>
      <c r="IH197" s="13"/>
      <c r="II197" s="13"/>
      <c r="IJ197" s="13"/>
      <c r="IK197" s="13"/>
      <c r="IL197" s="13"/>
    </row>
    <row r="198" spans="1:246" s="14" customFormat="1" ht="21" customHeight="1" outlineLevel="1">
      <c r="A198" s="376" t="s">
        <v>1399</v>
      </c>
      <c r="B198" s="365" t="s">
        <v>696</v>
      </c>
      <c r="C198" s="342" t="s">
        <v>20</v>
      </c>
      <c r="D198" s="344">
        <v>1</v>
      </c>
      <c r="E198" s="366"/>
      <c r="F198" s="367"/>
      <c r="G198" s="368">
        <f t="shared" si="15"/>
        <v>0</v>
      </c>
      <c r="H198" s="368"/>
      <c r="I198" s="369"/>
      <c r="J198" s="355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  <c r="FN198" s="13"/>
      <c r="FO198" s="13"/>
      <c r="FP198" s="13"/>
      <c r="FQ198" s="13"/>
      <c r="FR198" s="13"/>
      <c r="FS198" s="13"/>
      <c r="FT198" s="13"/>
      <c r="FU198" s="13"/>
      <c r="FV198" s="13"/>
      <c r="FW198" s="13"/>
      <c r="FX198" s="13"/>
      <c r="FY198" s="13"/>
      <c r="FZ198" s="13"/>
      <c r="GA198" s="13"/>
      <c r="GB198" s="13"/>
      <c r="GC198" s="13"/>
      <c r="GD198" s="13"/>
      <c r="GE198" s="13"/>
      <c r="GF198" s="13"/>
      <c r="GG198" s="13"/>
      <c r="GH198" s="13"/>
      <c r="GI198" s="13"/>
      <c r="GJ198" s="13"/>
      <c r="GK198" s="13"/>
      <c r="GL198" s="13"/>
      <c r="GM198" s="13"/>
      <c r="GN198" s="13"/>
      <c r="GO198" s="13"/>
      <c r="GP198" s="13"/>
      <c r="GQ198" s="13"/>
      <c r="GR198" s="13"/>
      <c r="GS198" s="13"/>
      <c r="GT198" s="13"/>
      <c r="GU198" s="13"/>
      <c r="GV198" s="13"/>
      <c r="GW198" s="13"/>
      <c r="GX198" s="13"/>
      <c r="GY198" s="13"/>
      <c r="GZ198" s="13"/>
      <c r="HA198" s="13"/>
      <c r="HB198" s="13"/>
      <c r="HC198" s="13"/>
      <c r="HD198" s="13"/>
      <c r="HE198" s="13"/>
      <c r="HF198" s="13"/>
      <c r="HG198" s="13"/>
      <c r="HH198" s="13"/>
      <c r="HI198" s="13"/>
      <c r="HJ198" s="13"/>
      <c r="HK198" s="13"/>
      <c r="HL198" s="13"/>
      <c r="HM198" s="13"/>
      <c r="HN198" s="13"/>
      <c r="HO198" s="13"/>
      <c r="HP198" s="13"/>
      <c r="HQ198" s="13"/>
      <c r="HR198" s="13"/>
      <c r="HS198" s="13"/>
      <c r="HT198" s="13"/>
      <c r="HU198" s="13"/>
      <c r="HV198" s="13"/>
      <c r="HW198" s="13"/>
      <c r="HX198" s="13"/>
      <c r="HY198" s="13"/>
      <c r="HZ198" s="13"/>
      <c r="IA198" s="13"/>
      <c r="IB198" s="13"/>
      <c r="IC198" s="13"/>
      <c r="ID198" s="13"/>
      <c r="IE198" s="13"/>
      <c r="IF198" s="13"/>
      <c r="IG198" s="13"/>
      <c r="IH198" s="13"/>
      <c r="II198" s="13"/>
      <c r="IJ198" s="13"/>
      <c r="IK198" s="13"/>
      <c r="IL198" s="13"/>
    </row>
    <row r="199" spans="1:246" s="14" customFormat="1" ht="21" customHeight="1" outlineLevel="1">
      <c r="A199" s="376" t="s">
        <v>1400</v>
      </c>
      <c r="B199" s="365" t="s">
        <v>857</v>
      </c>
      <c r="C199" s="342" t="s">
        <v>20</v>
      </c>
      <c r="D199" s="344">
        <v>1</v>
      </c>
      <c r="E199" s="366"/>
      <c r="F199" s="367"/>
      <c r="G199" s="368">
        <f t="shared" si="15"/>
        <v>0</v>
      </c>
      <c r="H199" s="368"/>
      <c r="I199" s="369"/>
      <c r="J199" s="355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  <c r="FN199" s="13"/>
      <c r="FO199" s="13"/>
      <c r="FP199" s="13"/>
      <c r="FQ199" s="13"/>
      <c r="FR199" s="13"/>
      <c r="FS199" s="13"/>
      <c r="FT199" s="13"/>
      <c r="FU199" s="13"/>
      <c r="FV199" s="13"/>
      <c r="FW199" s="13"/>
      <c r="FX199" s="13"/>
      <c r="FY199" s="13"/>
      <c r="FZ199" s="13"/>
      <c r="GA199" s="13"/>
      <c r="GB199" s="13"/>
      <c r="GC199" s="13"/>
      <c r="GD199" s="13"/>
      <c r="GE199" s="13"/>
      <c r="GF199" s="13"/>
      <c r="GG199" s="13"/>
      <c r="GH199" s="13"/>
      <c r="GI199" s="13"/>
      <c r="GJ199" s="13"/>
      <c r="GK199" s="13"/>
      <c r="GL199" s="13"/>
      <c r="GM199" s="13"/>
      <c r="GN199" s="13"/>
      <c r="GO199" s="13"/>
      <c r="GP199" s="13"/>
      <c r="GQ199" s="13"/>
      <c r="GR199" s="13"/>
      <c r="GS199" s="13"/>
      <c r="GT199" s="13"/>
      <c r="GU199" s="13"/>
      <c r="GV199" s="13"/>
      <c r="GW199" s="13"/>
      <c r="GX199" s="13"/>
      <c r="GY199" s="13"/>
      <c r="GZ199" s="13"/>
      <c r="HA199" s="13"/>
      <c r="HB199" s="13"/>
      <c r="HC199" s="13"/>
      <c r="HD199" s="13"/>
      <c r="HE199" s="13"/>
      <c r="HF199" s="13"/>
      <c r="HG199" s="13"/>
      <c r="HH199" s="13"/>
      <c r="HI199" s="13"/>
      <c r="HJ199" s="13"/>
      <c r="HK199" s="13"/>
      <c r="HL199" s="13"/>
      <c r="HM199" s="13"/>
      <c r="HN199" s="13"/>
      <c r="HO199" s="13"/>
      <c r="HP199" s="13"/>
      <c r="HQ199" s="13"/>
      <c r="HR199" s="13"/>
      <c r="HS199" s="13"/>
      <c r="HT199" s="13"/>
      <c r="HU199" s="13"/>
      <c r="HV199" s="13"/>
      <c r="HW199" s="13"/>
      <c r="HX199" s="13"/>
      <c r="HY199" s="13"/>
      <c r="HZ199" s="13"/>
      <c r="IA199" s="13"/>
      <c r="IB199" s="13"/>
      <c r="IC199" s="13"/>
      <c r="ID199" s="13"/>
      <c r="IE199" s="13"/>
      <c r="IF199" s="13"/>
      <c r="IG199" s="13"/>
      <c r="IH199" s="13"/>
      <c r="II199" s="13"/>
      <c r="IJ199" s="13"/>
      <c r="IK199" s="13"/>
      <c r="IL199" s="13"/>
    </row>
    <row r="200" spans="1:246" s="14" customFormat="1" ht="21" customHeight="1" outlineLevel="1">
      <c r="A200" s="376" t="s">
        <v>1401</v>
      </c>
      <c r="B200" s="365" t="s">
        <v>800</v>
      </c>
      <c r="C200" s="342" t="s">
        <v>20</v>
      </c>
      <c r="D200" s="344">
        <v>1</v>
      </c>
      <c r="E200" s="366"/>
      <c r="F200" s="367"/>
      <c r="G200" s="368">
        <f t="shared" si="15"/>
        <v>0</v>
      </c>
      <c r="H200" s="368"/>
      <c r="I200" s="369"/>
      <c r="J200" s="355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  <c r="FN200" s="13"/>
      <c r="FO200" s="13"/>
      <c r="FP200" s="13"/>
      <c r="FQ200" s="13"/>
      <c r="FR200" s="13"/>
      <c r="FS200" s="13"/>
      <c r="FT200" s="13"/>
      <c r="FU200" s="13"/>
      <c r="FV200" s="13"/>
      <c r="FW200" s="13"/>
      <c r="FX200" s="13"/>
      <c r="FY200" s="13"/>
      <c r="FZ200" s="13"/>
      <c r="GA200" s="13"/>
      <c r="GB200" s="13"/>
      <c r="GC200" s="13"/>
      <c r="GD200" s="13"/>
      <c r="GE200" s="13"/>
      <c r="GF200" s="13"/>
      <c r="GG200" s="13"/>
      <c r="GH200" s="13"/>
      <c r="GI200" s="13"/>
      <c r="GJ200" s="13"/>
      <c r="GK200" s="13"/>
      <c r="GL200" s="13"/>
      <c r="GM200" s="13"/>
      <c r="GN200" s="13"/>
      <c r="GO200" s="13"/>
      <c r="GP200" s="13"/>
      <c r="GQ200" s="13"/>
      <c r="GR200" s="13"/>
      <c r="GS200" s="13"/>
      <c r="GT200" s="13"/>
      <c r="GU200" s="13"/>
      <c r="GV200" s="13"/>
      <c r="GW200" s="13"/>
      <c r="GX200" s="13"/>
      <c r="GY200" s="13"/>
      <c r="GZ200" s="13"/>
      <c r="HA200" s="13"/>
      <c r="HB200" s="13"/>
      <c r="HC200" s="13"/>
      <c r="HD200" s="13"/>
      <c r="HE200" s="13"/>
      <c r="HF200" s="13"/>
      <c r="HG200" s="13"/>
      <c r="HH200" s="13"/>
      <c r="HI200" s="13"/>
      <c r="HJ200" s="13"/>
      <c r="HK200" s="13"/>
      <c r="HL200" s="13"/>
      <c r="HM200" s="13"/>
      <c r="HN200" s="13"/>
      <c r="HO200" s="13"/>
      <c r="HP200" s="13"/>
      <c r="HQ200" s="13"/>
      <c r="HR200" s="13"/>
      <c r="HS200" s="13"/>
      <c r="HT200" s="13"/>
      <c r="HU200" s="13"/>
      <c r="HV200" s="13"/>
      <c r="HW200" s="13"/>
      <c r="HX200" s="13"/>
      <c r="HY200" s="13"/>
      <c r="HZ200" s="13"/>
      <c r="IA200" s="13"/>
      <c r="IB200" s="13"/>
      <c r="IC200" s="13"/>
      <c r="ID200" s="13"/>
      <c r="IE200" s="13"/>
      <c r="IF200" s="13"/>
      <c r="IG200" s="13"/>
      <c r="IH200" s="13"/>
      <c r="II200" s="13"/>
      <c r="IJ200" s="13"/>
      <c r="IK200" s="13"/>
      <c r="IL200" s="13"/>
    </row>
    <row r="201" spans="1:246" s="14" customFormat="1" ht="21" customHeight="1" outlineLevel="1">
      <c r="A201" s="376" t="s">
        <v>1402</v>
      </c>
      <c r="B201" s="365" t="s">
        <v>669</v>
      </c>
      <c r="C201" s="342" t="s">
        <v>20</v>
      </c>
      <c r="D201" s="344">
        <v>1</v>
      </c>
      <c r="E201" s="366"/>
      <c r="F201" s="367"/>
      <c r="G201" s="368">
        <f t="shared" si="15"/>
        <v>0</v>
      </c>
      <c r="H201" s="368"/>
      <c r="I201" s="369"/>
      <c r="J201" s="355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  <c r="FY201" s="13"/>
      <c r="FZ201" s="13"/>
      <c r="GA201" s="13"/>
      <c r="GB201" s="13"/>
      <c r="GC201" s="13"/>
      <c r="GD201" s="13"/>
      <c r="GE201" s="13"/>
      <c r="GF201" s="13"/>
      <c r="GG201" s="13"/>
      <c r="GH201" s="13"/>
      <c r="GI201" s="13"/>
      <c r="GJ201" s="13"/>
      <c r="GK201" s="13"/>
      <c r="GL201" s="13"/>
      <c r="GM201" s="13"/>
      <c r="GN201" s="13"/>
      <c r="GO201" s="13"/>
      <c r="GP201" s="13"/>
      <c r="GQ201" s="13"/>
      <c r="GR201" s="13"/>
      <c r="GS201" s="13"/>
      <c r="GT201" s="13"/>
      <c r="GU201" s="13"/>
      <c r="GV201" s="13"/>
      <c r="GW201" s="13"/>
      <c r="GX201" s="13"/>
      <c r="GY201" s="13"/>
      <c r="GZ201" s="13"/>
      <c r="HA201" s="13"/>
      <c r="HB201" s="13"/>
      <c r="HC201" s="13"/>
      <c r="HD201" s="13"/>
      <c r="HE201" s="13"/>
      <c r="HF201" s="13"/>
      <c r="HG201" s="13"/>
      <c r="HH201" s="13"/>
      <c r="HI201" s="13"/>
      <c r="HJ201" s="13"/>
      <c r="HK201" s="13"/>
      <c r="HL201" s="13"/>
      <c r="HM201" s="13"/>
      <c r="HN201" s="13"/>
      <c r="HO201" s="13"/>
      <c r="HP201" s="13"/>
      <c r="HQ201" s="13"/>
      <c r="HR201" s="13"/>
      <c r="HS201" s="13"/>
      <c r="HT201" s="13"/>
      <c r="HU201" s="13"/>
      <c r="HV201" s="13"/>
      <c r="HW201" s="13"/>
      <c r="HX201" s="13"/>
      <c r="HY201" s="13"/>
      <c r="HZ201" s="13"/>
      <c r="IA201" s="13"/>
      <c r="IB201" s="13"/>
      <c r="IC201" s="13"/>
      <c r="ID201" s="13"/>
      <c r="IE201" s="13"/>
      <c r="IF201" s="13"/>
      <c r="IG201" s="13"/>
      <c r="IH201" s="13"/>
      <c r="II201" s="13"/>
      <c r="IJ201" s="13"/>
      <c r="IK201" s="13"/>
      <c r="IL201" s="13"/>
    </row>
    <row r="202" spans="1:246" s="14" customFormat="1" ht="21" customHeight="1" outlineLevel="1">
      <c r="A202" s="376" t="s">
        <v>1403</v>
      </c>
      <c r="B202" s="365" t="s">
        <v>664</v>
      </c>
      <c r="C202" s="342" t="s">
        <v>20</v>
      </c>
      <c r="D202" s="344">
        <v>1</v>
      </c>
      <c r="E202" s="366"/>
      <c r="F202" s="367"/>
      <c r="G202" s="368">
        <f t="shared" si="15"/>
        <v>0</v>
      </c>
      <c r="H202" s="368"/>
      <c r="I202" s="369"/>
      <c r="J202" s="355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  <c r="GE202" s="13"/>
      <c r="GF202" s="13"/>
      <c r="GG202" s="13"/>
      <c r="GH202" s="13"/>
      <c r="GI202" s="13"/>
      <c r="GJ202" s="13"/>
      <c r="GK202" s="13"/>
      <c r="GL202" s="13"/>
      <c r="GM202" s="13"/>
      <c r="GN202" s="13"/>
      <c r="GO202" s="13"/>
      <c r="GP202" s="13"/>
      <c r="GQ202" s="13"/>
      <c r="GR202" s="13"/>
      <c r="GS202" s="13"/>
      <c r="GT202" s="13"/>
      <c r="GU202" s="13"/>
      <c r="GV202" s="13"/>
      <c r="GW202" s="13"/>
      <c r="GX202" s="13"/>
      <c r="GY202" s="13"/>
      <c r="GZ202" s="13"/>
      <c r="HA202" s="13"/>
      <c r="HB202" s="13"/>
      <c r="HC202" s="13"/>
      <c r="HD202" s="13"/>
      <c r="HE202" s="13"/>
      <c r="HF202" s="13"/>
      <c r="HG202" s="13"/>
      <c r="HH202" s="13"/>
      <c r="HI202" s="13"/>
      <c r="HJ202" s="13"/>
      <c r="HK202" s="13"/>
      <c r="HL202" s="13"/>
      <c r="HM202" s="13"/>
      <c r="HN202" s="13"/>
      <c r="HO202" s="13"/>
      <c r="HP202" s="13"/>
      <c r="HQ202" s="13"/>
      <c r="HR202" s="13"/>
      <c r="HS202" s="13"/>
      <c r="HT202" s="13"/>
      <c r="HU202" s="13"/>
      <c r="HV202" s="13"/>
      <c r="HW202" s="13"/>
      <c r="HX202" s="13"/>
      <c r="HY202" s="13"/>
      <c r="HZ202" s="13"/>
      <c r="IA202" s="13"/>
      <c r="IB202" s="13"/>
      <c r="IC202" s="13"/>
      <c r="ID202" s="13"/>
      <c r="IE202" s="13"/>
      <c r="IF202" s="13"/>
      <c r="IG202" s="13"/>
      <c r="IH202" s="13"/>
      <c r="II202" s="13"/>
      <c r="IJ202" s="13"/>
      <c r="IK202" s="13"/>
      <c r="IL202" s="13"/>
    </row>
    <row r="203" spans="1:246" s="14" customFormat="1" ht="21" customHeight="1" outlineLevel="1">
      <c r="A203" s="376" t="s">
        <v>1404</v>
      </c>
      <c r="B203" s="365" t="s">
        <v>665</v>
      </c>
      <c r="C203" s="342" t="s">
        <v>20</v>
      </c>
      <c r="D203" s="344">
        <v>1</v>
      </c>
      <c r="E203" s="366"/>
      <c r="F203" s="367"/>
      <c r="G203" s="368">
        <f t="shared" si="15"/>
        <v>0</v>
      </c>
      <c r="H203" s="368"/>
      <c r="I203" s="369"/>
      <c r="J203" s="355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  <c r="FN203" s="13"/>
      <c r="FO203" s="13"/>
      <c r="FP203" s="13"/>
      <c r="FQ203" s="13"/>
      <c r="FR203" s="13"/>
      <c r="FS203" s="13"/>
      <c r="FT203" s="13"/>
      <c r="FU203" s="13"/>
      <c r="FV203" s="13"/>
      <c r="FW203" s="13"/>
      <c r="FX203" s="13"/>
      <c r="FY203" s="13"/>
      <c r="FZ203" s="13"/>
      <c r="GA203" s="13"/>
      <c r="GB203" s="13"/>
      <c r="GC203" s="13"/>
      <c r="GD203" s="13"/>
      <c r="GE203" s="13"/>
      <c r="GF203" s="13"/>
      <c r="GG203" s="13"/>
      <c r="GH203" s="13"/>
      <c r="GI203" s="13"/>
      <c r="GJ203" s="13"/>
      <c r="GK203" s="13"/>
      <c r="GL203" s="13"/>
      <c r="GM203" s="13"/>
      <c r="GN203" s="13"/>
      <c r="GO203" s="13"/>
      <c r="GP203" s="13"/>
      <c r="GQ203" s="13"/>
      <c r="GR203" s="13"/>
      <c r="GS203" s="13"/>
      <c r="GT203" s="13"/>
      <c r="GU203" s="13"/>
      <c r="GV203" s="13"/>
      <c r="GW203" s="13"/>
      <c r="GX203" s="13"/>
      <c r="GY203" s="13"/>
      <c r="GZ203" s="13"/>
      <c r="HA203" s="13"/>
      <c r="HB203" s="13"/>
      <c r="HC203" s="13"/>
      <c r="HD203" s="13"/>
      <c r="HE203" s="13"/>
      <c r="HF203" s="13"/>
      <c r="HG203" s="13"/>
      <c r="HH203" s="13"/>
      <c r="HI203" s="13"/>
      <c r="HJ203" s="13"/>
      <c r="HK203" s="13"/>
      <c r="HL203" s="13"/>
      <c r="HM203" s="13"/>
      <c r="HN203" s="13"/>
      <c r="HO203" s="13"/>
      <c r="HP203" s="13"/>
      <c r="HQ203" s="13"/>
      <c r="HR203" s="13"/>
      <c r="HS203" s="13"/>
      <c r="HT203" s="13"/>
      <c r="HU203" s="13"/>
      <c r="HV203" s="13"/>
      <c r="HW203" s="13"/>
      <c r="HX203" s="13"/>
      <c r="HY203" s="13"/>
      <c r="HZ203" s="13"/>
      <c r="IA203" s="13"/>
      <c r="IB203" s="13"/>
      <c r="IC203" s="13"/>
      <c r="ID203" s="13"/>
      <c r="IE203" s="13"/>
      <c r="IF203" s="13"/>
      <c r="IG203" s="13"/>
      <c r="IH203" s="13"/>
      <c r="II203" s="13"/>
      <c r="IJ203" s="13"/>
      <c r="IK203" s="13"/>
      <c r="IL203" s="13"/>
    </row>
    <row r="204" spans="1:246" ht="25.2" customHeight="1" outlineLevel="1">
      <c r="A204" s="376" t="s">
        <v>1405</v>
      </c>
      <c r="B204" s="365" t="s">
        <v>103</v>
      </c>
      <c r="C204" s="342" t="s">
        <v>20</v>
      </c>
      <c r="D204" s="344">
        <v>1</v>
      </c>
      <c r="E204" s="366"/>
      <c r="F204" s="367"/>
      <c r="G204" s="368">
        <f t="shared" si="15"/>
        <v>0</v>
      </c>
      <c r="H204" s="368"/>
      <c r="I204" s="394"/>
      <c r="J204" s="19"/>
    </row>
    <row r="205" spans="1:246" s="14" customFormat="1" ht="21" customHeight="1">
      <c r="A205" s="375" t="s">
        <v>866</v>
      </c>
      <c r="B205" s="364" t="s">
        <v>858</v>
      </c>
      <c r="C205" s="316"/>
      <c r="D205" s="311"/>
      <c r="E205" s="311"/>
      <c r="F205" s="312"/>
      <c r="G205" s="313"/>
      <c r="H205" s="313">
        <f>SUM(G206:G210)</f>
        <v>0</v>
      </c>
      <c r="I205" s="314"/>
      <c r="J205" s="355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  <c r="HF205" s="13"/>
      <c r="HG205" s="13"/>
      <c r="HH205" s="13"/>
      <c r="HI205" s="13"/>
      <c r="HJ205" s="13"/>
      <c r="HK205" s="13"/>
      <c r="HL205" s="13"/>
      <c r="HM205" s="13"/>
      <c r="HN205" s="13"/>
      <c r="HO205" s="13"/>
      <c r="HP205" s="13"/>
      <c r="HQ205" s="13"/>
      <c r="HR205" s="13"/>
      <c r="HS205" s="13"/>
      <c r="HT205" s="13"/>
      <c r="HU205" s="13"/>
      <c r="HV205" s="13"/>
      <c r="HW205" s="13"/>
      <c r="HX205" s="13"/>
      <c r="HY205" s="13"/>
      <c r="HZ205" s="13"/>
      <c r="IA205" s="13"/>
      <c r="IB205" s="13"/>
      <c r="IC205" s="13"/>
      <c r="ID205" s="13"/>
      <c r="IE205" s="13"/>
      <c r="IF205" s="13"/>
      <c r="IG205" s="13"/>
      <c r="IH205" s="13"/>
      <c r="II205" s="13"/>
      <c r="IJ205" s="13"/>
      <c r="IK205" s="13"/>
      <c r="IL205" s="13"/>
    </row>
    <row r="206" spans="1:246" s="14" customFormat="1" ht="21" customHeight="1" outlineLevel="1">
      <c r="A206" s="376" t="s">
        <v>867</v>
      </c>
      <c r="B206" s="365" t="s">
        <v>708</v>
      </c>
      <c r="C206" s="342" t="s">
        <v>20</v>
      </c>
      <c r="D206" s="344">
        <v>1</v>
      </c>
      <c r="E206" s="366"/>
      <c r="F206" s="367"/>
      <c r="G206" s="368">
        <f>E206*F206</f>
        <v>0</v>
      </c>
      <c r="H206" s="368"/>
      <c r="I206" s="369"/>
      <c r="J206" s="355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  <c r="HF206" s="13"/>
      <c r="HG206" s="13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</row>
    <row r="207" spans="1:246" s="14" customFormat="1" ht="21" customHeight="1" outlineLevel="1">
      <c r="A207" s="376" t="s">
        <v>868</v>
      </c>
      <c r="B207" s="365" t="s">
        <v>727</v>
      </c>
      <c r="C207" s="342" t="s">
        <v>20</v>
      </c>
      <c r="D207" s="344">
        <v>1</v>
      </c>
      <c r="E207" s="366"/>
      <c r="F207" s="367"/>
      <c r="G207" s="368">
        <f>E207*F207</f>
        <v>0</v>
      </c>
      <c r="H207" s="368"/>
      <c r="I207" s="369"/>
      <c r="J207" s="355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13"/>
      <c r="HQ207" s="13"/>
      <c r="HR207" s="13"/>
      <c r="HS207" s="13"/>
      <c r="HT207" s="13"/>
      <c r="HU207" s="13"/>
      <c r="HV207" s="13"/>
      <c r="HW207" s="13"/>
      <c r="HX207" s="13"/>
      <c r="HY207" s="13"/>
      <c r="HZ207" s="13"/>
      <c r="IA207" s="13"/>
      <c r="IB207" s="13"/>
      <c r="IC207" s="13"/>
      <c r="ID207" s="13"/>
      <c r="IE207" s="13"/>
      <c r="IF207" s="13"/>
      <c r="IG207" s="13"/>
      <c r="IH207" s="13"/>
      <c r="II207" s="13"/>
      <c r="IJ207" s="13"/>
      <c r="IK207" s="13"/>
      <c r="IL207" s="13"/>
    </row>
    <row r="208" spans="1:246" s="14" customFormat="1" ht="21" customHeight="1" outlineLevel="1">
      <c r="A208" s="376" t="s">
        <v>869</v>
      </c>
      <c r="B208" s="365" t="s">
        <v>743</v>
      </c>
      <c r="C208" s="342" t="s">
        <v>20</v>
      </c>
      <c r="D208" s="344">
        <v>1</v>
      </c>
      <c r="E208" s="366"/>
      <c r="F208" s="367"/>
      <c r="G208" s="368">
        <f>E208*F208</f>
        <v>0</v>
      </c>
      <c r="H208" s="368"/>
      <c r="I208" s="369"/>
      <c r="J208" s="355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</row>
    <row r="209" spans="1:246" s="14" customFormat="1" ht="21" customHeight="1" outlineLevel="1">
      <c r="A209" s="376" t="s">
        <v>870</v>
      </c>
      <c r="B209" s="365" t="s">
        <v>665</v>
      </c>
      <c r="C209" s="342" t="s">
        <v>20</v>
      </c>
      <c r="D209" s="344">
        <v>1</v>
      </c>
      <c r="E209" s="366"/>
      <c r="F209" s="367"/>
      <c r="G209" s="368">
        <f>E209*F209</f>
        <v>0</v>
      </c>
      <c r="H209" s="368"/>
      <c r="I209" s="369"/>
      <c r="J209" s="355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  <c r="GL209" s="13"/>
      <c r="GM209" s="13"/>
      <c r="GN209" s="13"/>
      <c r="GO209" s="13"/>
      <c r="GP209" s="13"/>
      <c r="GQ209" s="13"/>
      <c r="GR209" s="13"/>
      <c r="GS209" s="13"/>
      <c r="GT209" s="13"/>
      <c r="GU209" s="13"/>
      <c r="GV209" s="13"/>
      <c r="GW209" s="13"/>
      <c r="GX209" s="13"/>
      <c r="GY209" s="13"/>
      <c r="GZ209" s="13"/>
      <c r="HA209" s="13"/>
      <c r="HB209" s="13"/>
      <c r="HC209" s="13"/>
      <c r="HD209" s="13"/>
      <c r="HE209" s="13"/>
      <c r="HF209" s="13"/>
      <c r="HG209" s="13"/>
      <c r="HH209" s="13"/>
      <c r="HI209" s="13"/>
      <c r="HJ209" s="13"/>
      <c r="HK209" s="13"/>
      <c r="HL209" s="13"/>
      <c r="HM209" s="13"/>
      <c r="HN209" s="13"/>
      <c r="HO209" s="13"/>
      <c r="HP209" s="13"/>
      <c r="HQ209" s="13"/>
      <c r="HR209" s="13"/>
      <c r="HS209" s="13"/>
      <c r="HT209" s="13"/>
      <c r="HU209" s="13"/>
      <c r="HV209" s="13"/>
      <c r="HW209" s="13"/>
      <c r="HX209" s="13"/>
      <c r="HY209" s="13"/>
      <c r="HZ209" s="13"/>
      <c r="IA209" s="13"/>
      <c r="IB209" s="13"/>
      <c r="IC209" s="13"/>
      <c r="ID209" s="13"/>
      <c r="IE209" s="13"/>
      <c r="IF209" s="13"/>
      <c r="IG209" s="13"/>
      <c r="IH209" s="13"/>
      <c r="II209" s="13"/>
      <c r="IJ209" s="13"/>
      <c r="IK209" s="13"/>
      <c r="IL209" s="13"/>
    </row>
    <row r="210" spans="1:246" ht="25.2" customHeight="1" outlineLevel="1">
      <c r="A210" s="376" t="s">
        <v>871</v>
      </c>
      <c r="B210" s="365" t="s">
        <v>103</v>
      </c>
      <c r="C210" s="342" t="s">
        <v>20</v>
      </c>
      <c r="D210" s="344">
        <v>1</v>
      </c>
      <c r="E210" s="366"/>
      <c r="F210" s="367"/>
      <c r="G210" s="368">
        <f>E210*F210</f>
        <v>0</v>
      </c>
      <c r="H210" s="368"/>
      <c r="I210" s="369"/>
      <c r="J210" s="19"/>
    </row>
    <row r="211" spans="1:246" s="14" customFormat="1" ht="32.549999999999997" customHeight="1">
      <c r="A211" s="375" t="s">
        <v>873</v>
      </c>
      <c r="B211" s="364" t="s">
        <v>865</v>
      </c>
      <c r="C211" s="316"/>
      <c r="D211" s="311"/>
      <c r="E211" s="311"/>
      <c r="F211" s="312"/>
      <c r="G211" s="313"/>
      <c r="H211" s="313">
        <f>SUM(G212:G217)</f>
        <v>0</v>
      </c>
      <c r="I211" s="314"/>
      <c r="J211" s="355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  <c r="HF211" s="13"/>
      <c r="HG211" s="13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</row>
    <row r="212" spans="1:246" s="14" customFormat="1" ht="21" customHeight="1" outlineLevel="1">
      <c r="A212" s="376" t="s">
        <v>874</v>
      </c>
      <c r="B212" s="365" t="s">
        <v>658</v>
      </c>
      <c r="C212" s="342" t="s">
        <v>20</v>
      </c>
      <c r="D212" s="344">
        <v>1</v>
      </c>
      <c r="E212" s="366"/>
      <c r="F212" s="367"/>
      <c r="G212" s="368">
        <f t="shared" ref="G212:G217" si="16">E212*F212</f>
        <v>0</v>
      </c>
      <c r="H212" s="368"/>
      <c r="I212" s="369"/>
      <c r="J212" s="355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  <c r="HF212" s="13"/>
      <c r="HG212" s="13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</row>
    <row r="213" spans="1:246" s="14" customFormat="1" ht="21" customHeight="1" outlineLevel="1">
      <c r="A213" s="376" t="s">
        <v>875</v>
      </c>
      <c r="B213" s="365" t="s">
        <v>760</v>
      </c>
      <c r="C213" s="342" t="s">
        <v>20</v>
      </c>
      <c r="D213" s="344">
        <v>1</v>
      </c>
      <c r="E213" s="366"/>
      <c r="F213" s="367"/>
      <c r="G213" s="368">
        <f t="shared" si="16"/>
        <v>0</v>
      </c>
      <c r="H213" s="368"/>
      <c r="I213" s="369"/>
      <c r="J213" s="355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  <c r="HF213" s="13"/>
      <c r="HG213" s="13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</row>
    <row r="214" spans="1:246" s="14" customFormat="1" ht="21" customHeight="1" outlineLevel="1">
      <c r="A214" s="376" t="s">
        <v>876</v>
      </c>
      <c r="B214" s="365" t="s">
        <v>761</v>
      </c>
      <c r="C214" s="342" t="s">
        <v>20</v>
      </c>
      <c r="D214" s="344">
        <v>1</v>
      </c>
      <c r="E214" s="366"/>
      <c r="F214" s="367"/>
      <c r="G214" s="368">
        <f t="shared" si="16"/>
        <v>0</v>
      </c>
      <c r="H214" s="368"/>
      <c r="I214" s="369"/>
      <c r="J214" s="355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  <c r="GB214" s="13"/>
      <c r="GC214" s="13"/>
      <c r="GD214" s="13"/>
      <c r="GE214" s="13"/>
      <c r="GF214" s="13"/>
      <c r="GG214" s="13"/>
      <c r="GH214" s="13"/>
      <c r="GI214" s="13"/>
      <c r="GJ214" s="13"/>
      <c r="GK214" s="13"/>
      <c r="GL214" s="13"/>
      <c r="GM214" s="13"/>
      <c r="GN214" s="13"/>
      <c r="GO214" s="13"/>
      <c r="GP214" s="13"/>
      <c r="GQ214" s="13"/>
      <c r="GR214" s="13"/>
      <c r="GS214" s="13"/>
      <c r="GT214" s="13"/>
      <c r="GU214" s="13"/>
      <c r="GV214" s="13"/>
      <c r="GW214" s="13"/>
      <c r="GX214" s="13"/>
      <c r="GY214" s="13"/>
      <c r="GZ214" s="13"/>
      <c r="HA214" s="13"/>
      <c r="HB214" s="13"/>
      <c r="HC214" s="13"/>
      <c r="HD214" s="13"/>
      <c r="HE214" s="13"/>
      <c r="HF214" s="13"/>
      <c r="HG214" s="13"/>
      <c r="HH214" s="13"/>
      <c r="HI214" s="13"/>
      <c r="HJ214" s="13"/>
      <c r="HK214" s="13"/>
      <c r="HL214" s="13"/>
      <c r="HM214" s="13"/>
      <c r="HN214" s="13"/>
      <c r="HO214" s="13"/>
      <c r="HP214" s="13"/>
      <c r="HQ214" s="13"/>
      <c r="HR214" s="13"/>
      <c r="HS214" s="13"/>
      <c r="HT214" s="13"/>
      <c r="HU214" s="13"/>
      <c r="HV214" s="13"/>
      <c r="HW214" s="13"/>
      <c r="HX214" s="13"/>
      <c r="HY214" s="13"/>
      <c r="HZ214" s="13"/>
      <c r="IA214" s="13"/>
      <c r="IB214" s="13"/>
      <c r="IC214" s="13"/>
      <c r="ID214" s="13"/>
      <c r="IE214" s="13"/>
      <c r="IF214" s="13"/>
      <c r="IG214" s="13"/>
      <c r="IH214" s="13"/>
      <c r="II214" s="13"/>
      <c r="IJ214" s="13"/>
      <c r="IK214" s="13"/>
      <c r="IL214" s="13"/>
    </row>
    <row r="215" spans="1:246" s="14" customFormat="1" ht="21" customHeight="1" outlineLevel="1">
      <c r="A215" s="376" t="s">
        <v>877</v>
      </c>
      <c r="B215" s="365" t="s">
        <v>664</v>
      </c>
      <c r="C215" s="342" t="s">
        <v>20</v>
      </c>
      <c r="D215" s="344">
        <v>1</v>
      </c>
      <c r="E215" s="366"/>
      <c r="F215" s="367"/>
      <c r="G215" s="368">
        <f t="shared" si="16"/>
        <v>0</v>
      </c>
      <c r="H215" s="368"/>
      <c r="I215" s="369"/>
      <c r="J215" s="355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</row>
    <row r="216" spans="1:246" s="14" customFormat="1" ht="21" customHeight="1" outlineLevel="1">
      <c r="A216" s="376" t="s">
        <v>878</v>
      </c>
      <c r="B216" s="365" t="s">
        <v>665</v>
      </c>
      <c r="C216" s="342" t="s">
        <v>20</v>
      </c>
      <c r="D216" s="344">
        <v>1</v>
      </c>
      <c r="E216" s="366"/>
      <c r="F216" s="367"/>
      <c r="G216" s="368">
        <f t="shared" si="16"/>
        <v>0</v>
      </c>
      <c r="H216" s="368"/>
      <c r="I216" s="369"/>
      <c r="J216" s="355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</row>
    <row r="217" spans="1:246" ht="25.2" customHeight="1" outlineLevel="1">
      <c r="A217" s="376" t="s">
        <v>879</v>
      </c>
      <c r="B217" s="365" t="s">
        <v>103</v>
      </c>
      <c r="C217" s="342" t="s">
        <v>20</v>
      </c>
      <c r="D217" s="344">
        <v>1</v>
      </c>
      <c r="E217" s="366"/>
      <c r="F217" s="367"/>
      <c r="G217" s="368">
        <f t="shared" si="16"/>
        <v>0</v>
      </c>
      <c r="H217" s="368"/>
      <c r="I217" s="369"/>
      <c r="J217" s="19"/>
    </row>
    <row r="218" spans="1:246" s="14" customFormat="1" ht="32.549999999999997" customHeight="1">
      <c r="A218" s="375" t="s">
        <v>881</v>
      </c>
      <c r="B218" s="364" t="s">
        <v>872</v>
      </c>
      <c r="C218" s="316"/>
      <c r="D218" s="311"/>
      <c r="E218" s="311"/>
      <c r="F218" s="312"/>
      <c r="G218" s="313"/>
      <c r="H218" s="313">
        <f>SUM(G219:G225)</f>
        <v>0</v>
      </c>
      <c r="I218" s="314"/>
      <c r="J218" s="355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  <c r="HY218" s="13"/>
      <c r="HZ218" s="13"/>
      <c r="IA218" s="13"/>
      <c r="IB218" s="13"/>
      <c r="IC218" s="13"/>
      <c r="ID218" s="13"/>
      <c r="IE218" s="13"/>
      <c r="IF218" s="13"/>
      <c r="IG218" s="13"/>
      <c r="IH218" s="13"/>
      <c r="II218" s="13"/>
      <c r="IJ218" s="13"/>
      <c r="IK218" s="13"/>
      <c r="IL218" s="13"/>
    </row>
    <row r="219" spans="1:246" s="14" customFormat="1" ht="21" customHeight="1" outlineLevel="1">
      <c r="A219" s="376" t="s">
        <v>882</v>
      </c>
      <c r="B219" s="365" t="s">
        <v>658</v>
      </c>
      <c r="C219" s="342" t="s">
        <v>20</v>
      </c>
      <c r="D219" s="344">
        <v>1</v>
      </c>
      <c r="E219" s="366"/>
      <c r="F219" s="367"/>
      <c r="G219" s="368">
        <f t="shared" ref="G219:G225" si="17">E219*F219</f>
        <v>0</v>
      </c>
      <c r="H219" s="368"/>
      <c r="I219" s="369"/>
      <c r="J219" s="355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  <c r="FN219" s="13"/>
      <c r="FO219" s="13"/>
      <c r="FP219" s="13"/>
      <c r="FQ219" s="13"/>
      <c r="FR219" s="13"/>
      <c r="FS219" s="13"/>
      <c r="FT219" s="13"/>
      <c r="FU219" s="13"/>
      <c r="FV219" s="13"/>
      <c r="FW219" s="13"/>
      <c r="FX219" s="13"/>
      <c r="FY219" s="13"/>
      <c r="FZ219" s="13"/>
      <c r="GA219" s="13"/>
      <c r="GB219" s="13"/>
      <c r="GC219" s="13"/>
      <c r="GD219" s="13"/>
      <c r="GE219" s="13"/>
      <c r="GF219" s="13"/>
      <c r="GG219" s="13"/>
      <c r="GH219" s="13"/>
      <c r="GI219" s="13"/>
      <c r="GJ219" s="13"/>
      <c r="GK219" s="13"/>
      <c r="GL219" s="13"/>
      <c r="GM219" s="13"/>
      <c r="GN219" s="13"/>
      <c r="GO219" s="13"/>
      <c r="GP219" s="13"/>
      <c r="GQ219" s="13"/>
      <c r="GR219" s="13"/>
      <c r="GS219" s="13"/>
      <c r="GT219" s="13"/>
      <c r="GU219" s="13"/>
      <c r="GV219" s="13"/>
      <c r="GW219" s="13"/>
      <c r="GX219" s="13"/>
      <c r="GY219" s="13"/>
      <c r="GZ219" s="13"/>
      <c r="HA219" s="13"/>
      <c r="HB219" s="13"/>
      <c r="HC219" s="13"/>
      <c r="HD219" s="13"/>
      <c r="HE219" s="13"/>
      <c r="HF219" s="13"/>
      <c r="HG219" s="13"/>
      <c r="HH219" s="13"/>
      <c r="HI219" s="13"/>
      <c r="HJ219" s="13"/>
      <c r="HK219" s="13"/>
      <c r="HL219" s="13"/>
      <c r="HM219" s="13"/>
      <c r="HN219" s="13"/>
      <c r="HO219" s="13"/>
      <c r="HP219" s="13"/>
      <c r="HQ219" s="13"/>
      <c r="HR219" s="13"/>
      <c r="HS219" s="13"/>
      <c r="HT219" s="13"/>
      <c r="HU219" s="13"/>
      <c r="HV219" s="13"/>
      <c r="HW219" s="13"/>
      <c r="HX219" s="13"/>
      <c r="HY219" s="13"/>
      <c r="HZ219" s="13"/>
      <c r="IA219" s="13"/>
      <c r="IB219" s="13"/>
      <c r="IC219" s="13"/>
      <c r="ID219" s="13"/>
      <c r="IE219" s="13"/>
      <c r="IF219" s="13"/>
      <c r="IG219" s="13"/>
      <c r="IH219" s="13"/>
      <c r="II219" s="13"/>
      <c r="IJ219" s="13"/>
      <c r="IK219" s="13"/>
      <c r="IL219" s="13"/>
    </row>
    <row r="220" spans="1:246" s="14" customFormat="1" ht="21" customHeight="1" outlineLevel="1">
      <c r="A220" s="376" t="s">
        <v>884</v>
      </c>
      <c r="B220" s="365" t="s">
        <v>760</v>
      </c>
      <c r="C220" s="342" t="s">
        <v>20</v>
      </c>
      <c r="D220" s="344">
        <v>1</v>
      </c>
      <c r="E220" s="366"/>
      <c r="F220" s="367"/>
      <c r="G220" s="368">
        <f t="shared" si="17"/>
        <v>0</v>
      </c>
      <c r="H220" s="368"/>
      <c r="I220" s="369"/>
      <c r="J220" s="355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  <c r="HF220" s="13"/>
      <c r="HG220" s="13"/>
      <c r="HH220" s="13"/>
      <c r="HI220" s="13"/>
      <c r="HJ220" s="13"/>
      <c r="HK220" s="13"/>
      <c r="HL220" s="13"/>
      <c r="HM220" s="13"/>
      <c r="HN220" s="13"/>
      <c r="HO220" s="13"/>
      <c r="HP220" s="13"/>
      <c r="HQ220" s="13"/>
      <c r="HR220" s="13"/>
      <c r="HS220" s="13"/>
      <c r="HT220" s="13"/>
      <c r="HU220" s="13"/>
      <c r="HV220" s="13"/>
      <c r="HW220" s="13"/>
      <c r="HX220" s="13"/>
      <c r="HY220" s="13"/>
      <c r="HZ220" s="13"/>
      <c r="IA220" s="13"/>
      <c r="IB220" s="13"/>
      <c r="IC220" s="13"/>
      <c r="ID220" s="13"/>
      <c r="IE220" s="13"/>
      <c r="IF220" s="13"/>
      <c r="IG220" s="13"/>
      <c r="IH220" s="13"/>
      <c r="II220" s="13"/>
      <c r="IJ220" s="13"/>
      <c r="IK220" s="13"/>
      <c r="IL220" s="13"/>
    </row>
    <row r="221" spans="1:246" s="14" customFormat="1" ht="21" customHeight="1" outlineLevel="1">
      <c r="A221" s="376" t="s">
        <v>885</v>
      </c>
      <c r="B221" s="365" t="s">
        <v>664</v>
      </c>
      <c r="C221" s="342" t="s">
        <v>20</v>
      </c>
      <c r="D221" s="344">
        <v>1</v>
      </c>
      <c r="E221" s="366"/>
      <c r="F221" s="367"/>
      <c r="G221" s="368">
        <f t="shared" si="17"/>
        <v>0</v>
      </c>
      <c r="H221" s="368"/>
      <c r="I221" s="369"/>
      <c r="J221" s="355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  <c r="GL221" s="13"/>
      <c r="GM221" s="13"/>
      <c r="GN221" s="13"/>
      <c r="GO221" s="13"/>
      <c r="GP221" s="13"/>
      <c r="GQ221" s="13"/>
      <c r="GR221" s="13"/>
      <c r="GS221" s="13"/>
      <c r="GT221" s="13"/>
      <c r="GU221" s="13"/>
      <c r="GV221" s="13"/>
      <c r="GW221" s="13"/>
      <c r="GX221" s="13"/>
      <c r="GY221" s="13"/>
      <c r="GZ221" s="13"/>
      <c r="HA221" s="13"/>
      <c r="HB221" s="13"/>
      <c r="HC221" s="13"/>
      <c r="HD221" s="13"/>
      <c r="HE221" s="13"/>
      <c r="HF221" s="13"/>
      <c r="HG221" s="13"/>
      <c r="HH221" s="13"/>
      <c r="HI221" s="13"/>
      <c r="HJ221" s="13"/>
      <c r="HK221" s="13"/>
      <c r="HL221" s="13"/>
      <c r="HM221" s="13"/>
      <c r="HN221" s="13"/>
      <c r="HO221" s="13"/>
      <c r="HP221" s="13"/>
      <c r="HQ221" s="13"/>
      <c r="HR221" s="13"/>
      <c r="HS221" s="13"/>
      <c r="HT221" s="13"/>
      <c r="HU221" s="13"/>
      <c r="HV221" s="13"/>
      <c r="HW221" s="13"/>
      <c r="HX221" s="13"/>
      <c r="HY221" s="13"/>
      <c r="HZ221" s="13"/>
      <c r="IA221" s="13"/>
      <c r="IB221" s="13"/>
      <c r="IC221" s="13"/>
      <c r="ID221" s="13"/>
      <c r="IE221" s="13"/>
      <c r="IF221" s="13"/>
      <c r="IG221" s="13"/>
      <c r="IH221" s="13"/>
      <c r="II221" s="13"/>
      <c r="IJ221" s="13"/>
      <c r="IK221" s="13"/>
      <c r="IL221" s="13"/>
    </row>
    <row r="222" spans="1:246" s="14" customFormat="1" ht="21" customHeight="1" outlineLevel="1">
      <c r="A222" s="376" t="s">
        <v>886</v>
      </c>
      <c r="B222" s="365" t="s">
        <v>665</v>
      </c>
      <c r="C222" s="342" t="s">
        <v>20</v>
      </c>
      <c r="D222" s="344">
        <v>1</v>
      </c>
      <c r="E222" s="366"/>
      <c r="F222" s="367"/>
      <c r="G222" s="368">
        <f t="shared" si="17"/>
        <v>0</v>
      </c>
      <c r="H222" s="368"/>
      <c r="I222" s="369"/>
      <c r="J222" s="355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  <c r="GL222" s="13"/>
      <c r="GM222" s="13"/>
      <c r="GN222" s="13"/>
      <c r="GO222" s="13"/>
      <c r="GP222" s="13"/>
      <c r="GQ222" s="13"/>
      <c r="GR222" s="13"/>
      <c r="GS222" s="13"/>
      <c r="GT222" s="13"/>
      <c r="GU222" s="13"/>
      <c r="GV222" s="13"/>
      <c r="GW222" s="13"/>
      <c r="GX222" s="13"/>
      <c r="GY222" s="13"/>
      <c r="GZ222" s="13"/>
      <c r="HA222" s="13"/>
      <c r="HB222" s="13"/>
      <c r="HC222" s="13"/>
      <c r="HD222" s="13"/>
      <c r="HE222" s="13"/>
      <c r="HF222" s="13"/>
      <c r="HG222" s="13"/>
      <c r="HH222" s="13"/>
      <c r="HI222" s="13"/>
      <c r="HJ222" s="13"/>
      <c r="HK222" s="13"/>
      <c r="HL222" s="13"/>
      <c r="HM222" s="13"/>
      <c r="HN222" s="13"/>
      <c r="HO222" s="13"/>
      <c r="HP222" s="13"/>
      <c r="HQ222" s="13"/>
      <c r="HR222" s="13"/>
      <c r="HS222" s="13"/>
      <c r="HT222" s="13"/>
      <c r="HU222" s="13"/>
      <c r="HV222" s="13"/>
      <c r="HW222" s="13"/>
      <c r="HX222" s="13"/>
      <c r="HY222" s="13"/>
      <c r="HZ222" s="13"/>
      <c r="IA222" s="13"/>
      <c r="IB222" s="13"/>
      <c r="IC222" s="13"/>
      <c r="ID222" s="13"/>
      <c r="IE222" s="13"/>
      <c r="IF222" s="13"/>
      <c r="IG222" s="13"/>
      <c r="IH222" s="13"/>
      <c r="II222" s="13"/>
      <c r="IJ222" s="13"/>
      <c r="IK222" s="13"/>
      <c r="IL222" s="13"/>
    </row>
    <row r="223" spans="1:246" s="14" customFormat="1" ht="21" customHeight="1" outlineLevel="1">
      <c r="A223" s="376" t="s">
        <v>887</v>
      </c>
      <c r="B223" s="365" t="s">
        <v>776</v>
      </c>
      <c r="C223" s="342" t="s">
        <v>20</v>
      </c>
      <c r="D223" s="344">
        <v>1</v>
      </c>
      <c r="E223" s="366"/>
      <c r="F223" s="367"/>
      <c r="G223" s="368">
        <f t="shared" si="17"/>
        <v>0</v>
      </c>
      <c r="H223" s="368"/>
      <c r="I223" s="369"/>
      <c r="J223" s="355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</row>
    <row r="224" spans="1:246" s="14" customFormat="1" ht="21" customHeight="1" outlineLevel="1">
      <c r="A224" s="376" t="s">
        <v>888</v>
      </c>
      <c r="B224" s="365" t="s">
        <v>777</v>
      </c>
      <c r="C224" s="342" t="s">
        <v>20</v>
      </c>
      <c r="D224" s="344">
        <v>1</v>
      </c>
      <c r="E224" s="366"/>
      <c r="F224" s="367"/>
      <c r="G224" s="368">
        <f t="shared" si="17"/>
        <v>0</v>
      </c>
      <c r="H224" s="368"/>
      <c r="I224" s="369"/>
      <c r="J224" s="355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  <c r="FN224" s="13"/>
      <c r="FO224" s="13"/>
      <c r="FP224" s="13"/>
      <c r="FQ224" s="13"/>
      <c r="FR224" s="13"/>
      <c r="FS224" s="13"/>
      <c r="FT224" s="13"/>
      <c r="FU224" s="13"/>
      <c r="FV224" s="13"/>
      <c r="FW224" s="13"/>
      <c r="FX224" s="13"/>
      <c r="FY224" s="13"/>
      <c r="FZ224" s="13"/>
      <c r="GA224" s="13"/>
      <c r="GB224" s="13"/>
      <c r="GC224" s="13"/>
      <c r="GD224" s="13"/>
      <c r="GE224" s="13"/>
      <c r="GF224" s="13"/>
      <c r="GG224" s="13"/>
      <c r="GH224" s="13"/>
      <c r="GI224" s="13"/>
      <c r="GJ224" s="13"/>
      <c r="GK224" s="13"/>
      <c r="GL224" s="13"/>
      <c r="GM224" s="13"/>
      <c r="GN224" s="13"/>
      <c r="GO224" s="13"/>
      <c r="GP224" s="13"/>
      <c r="GQ224" s="13"/>
      <c r="GR224" s="13"/>
      <c r="GS224" s="13"/>
      <c r="GT224" s="13"/>
      <c r="GU224" s="13"/>
      <c r="GV224" s="13"/>
      <c r="GW224" s="13"/>
      <c r="GX224" s="13"/>
      <c r="GY224" s="13"/>
      <c r="GZ224" s="13"/>
      <c r="HA224" s="13"/>
      <c r="HB224" s="13"/>
      <c r="HC224" s="13"/>
      <c r="HD224" s="13"/>
      <c r="HE224" s="13"/>
      <c r="HF224" s="13"/>
      <c r="HG224" s="13"/>
      <c r="HH224" s="13"/>
      <c r="HI224" s="13"/>
      <c r="HJ224" s="13"/>
      <c r="HK224" s="13"/>
      <c r="HL224" s="13"/>
      <c r="HM224" s="13"/>
      <c r="HN224" s="13"/>
      <c r="HO224" s="13"/>
      <c r="HP224" s="13"/>
      <c r="HQ224" s="13"/>
      <c r="HR224" s="13"/>
      <c r="HS224" s="13"/>
      <c r="HT224" s="13"/>
      <c r="HU224" s="13"/>
      <c r="HV224" s="13"/>
      <c r="HW224" s="13"/>
      <c r="HX224" s="13"/>
      <c r="HY224" s="13"/>
      <c r="HZ224" s="13"/>
      <c r="IA224" s="13"/>
      <c r="IB224" s="13"/>
      <c r="IC224" s="13"/>
      <c r="ID224" s="13"/>
      <c r="IE224" s="13"/>
      <c r="IF224" s="13"/>
      <c r="IG224" s="13"/>
      <c r="IH224" s="13"/>
      <c r="II224" s="13"/>
      <c r="IJ224" s="13"/>
      <c r="IK224" s="13"/>
      <c r="IL224" s="13"/>
    </row>
    <row r="225" spans="1:246" ht="25.2" customHeight="1" outlineLevel="1">
      <c r="A225" s="376" t="s">
        <v>889</v>
      </c>
      <c r="B225" s="365" t="s">
        <v>103</v>
      </c>
      <c r="C225" s="342" t="s">
        <v>20</v>
      </c>
      <c r="D225" s="344">
        <v>1</v>
      </c>
      <c r="E225" s="366"/>
      <c r="F225" s="367"/>
      <c r="G225" s="368">
        <f t="shared" si="17"/>
        <v>0</v>
      </c>
      <c r="H225" s="368"/>
      <c r="I225" s="369"/>
      <c r="J225" s="19"/>
    </row>
    <row r="226" spans="1:246" s="14" customFormat="1" ht="32.549999999999997" customHeight="1">
      <c r="A226" s="375" t="s">
        <v>891</v>
      </c>
      <c r="B226" s="364" t="s">
        <v>880</v>
      </c>
      <c r="C226" s="316"/>
      <c r="D226" s="311"/>
      <c r="E226" s="311"/>
      <c r="F226" s="312"/>
      <c r="G226" s="313"/>
      <c r="H226" s="313">
        <f>SUM(G227:G235)</f>
        <v>0</v>
      </c>
      <c r="I226" s="314"/>
      <c r="J226" s="355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13"/>
      <c r="HQ226" s="13"/>
      <c r="HR226" s="13"/>
      <c r="HS226" s="13"/>
      <c r="HT226" s="13"/>
      <c r="HU226" s="13"/>
      <c r="HV226" s="13"/>
      <c r="HW226" s="13"/>
      <c r="HX226" s="13"/>
      <c r="HY226" s="13"/>
      <c r="HZ226" s="13"/>
      <c r="IA226" s="13"/>
      <c r="IB226" s="13"/>
      <c r="IC226" s="13"/>
      <c r="ID226" s="13"/>
      <c r="IE226" s="13"/>
      <c r="IF226" s="13"/>
      <c r="IG226" s="13"/>
      <c r="IH226" s="13"/>
      <c r="II226" s="13"/>
      <c r="IJ226" s="13"/>
      <c r="IK226" s="13"/>
      <c r="IL226" s="13"/>
    </row>
    <row r="227" spans="1:246" s="14" customFormat="1" ht="21" customHeight="1" outlineLevel="1">
      <c r="A227" s="376" t="s">
        <v>892</v>
      </c>
      <c r="B227" s="365" t="s">
        <v>658</v>
      </c>
      <c r="C227" s="342" t="s">
        <v>20</v>
      </c>
      <c r="D227" s="344">
        <v>1</v>
      </c>
      <c r="E227" s="366"/>
      <c r="F227" s="367"/>
      <c r="G227" s="368">
        <f t="shared" ref="G227:G235" si="18">E227*F227</f>
        <v>0</v>
      </c>
      <c r="H227" s="368"/>
      <c r="I227" s="369"/>
      <c r="J227" s="355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  <c r="HF227" s="13"/>
      <c r="HG227" s="13"/>
      <c r="HH227" s="13"/>
      <c r="HI227" s="13"/>
      <c r="HJ227" s="13"/>
      <c r="HK227" s="13"/>
      <c r="HL227" s="13"/>
      <c r="HM227" s="13"/>
      <c r="HN227" s="13"/>
      <c r="HO227" s="13"/>
      <c r="HP227" s="13"/>
      <c r="HQ227" s="13"/>
      <c r="HR227" s="13"/>
      <c r="HS227" s="13"/>
      <c r="HT227" s="13"/>
      <c r="HU227" s="13"/>
      <c r="HV227" s="13"/>
      <c r="HW227" s="13"/>
      <c r="HX227" s="13"/>
      <c r="HY227" s="13"/>
      <c r="HZ227" s="13"/>
      <c r="IA227" s="13"/>
      <c r="IB227" s="13"/>
      <c r="IC227" s="13"/>
      <c r="ID227" s="13"/>
      <c r="IE227" s="13"/>
      <c r="IF227" s="13"/>
      <c r="IG227" s="13"/>
      <c r="IH227" s="13"/>
      <c r="II227" s="13"/>
      <c r="IJ227" s="13"/>
      <c r="IK227" s="13"/>
      <c r="IL227" s="13"/>
    </row>
    <row r="228" spans="1:246" s="14" customFormat="1" ht="21" customHeight="1" outlineLevel="1">
      <c r="A228" s="376" t="s">
        <v>1406</v>
      </c>
      <c r="B228" s="365" t="s">
        <v>660</v>
      </c>
      <c r="C228" s="342" t="s">
        <v>20</v>
      </c>
      <c r="D228" s="344">
        <v>1</v>
      </c>
      <c r="E228" s="366"/>
      <c r="F228" s="367"/>
      <c r="G228" s="368">
        <f t="shared" si="18"/>
        <v>0</v>
      </c>
      <c r="H228" s="368"/>
      <c r="I228" s="369"/>
      <c r="J228" s="355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  <c r="HF228" s="13"/>
      <c r="HG228" s="13"/>
      <c r="HH228" s="13"/>
      <c r="HI228" s="13"/>
      <c r="HJ228" s="13"/>
      <c r="HK228" s="13"/>
      <c r="HL228" s="13"/>
      <c r="HM228" s="13"/>
      <c r="HN228" s="13"/>
      <c r="HO228" s="13"/>
      <c r="HP228" s="13"/>
      <c r="HQ228" s="13"/>
      <c r="HR228" s="13"/>
      <c r="HS228" s="13"/>
      <c r="HT228" s="13"/>
      <c r="HU228" s="13"/>
      <c r="HV228" s="13"/>
      <c r="HW228" s="13"/>
      <c r="HX228" s="13"/>
      <c r="HY228" s="13"/>
      <c r="HZ228" s="13"/>
      <c r="IA228" s="13"/>
      <c r="IB228" s="13"/>
      <c r="IC228" s="13"/>
      <c r="ID228" s="13"/>
      <c r="IE228" s="13"/>
      <c r="IF228" s="13"/>
      <c r="IG228" s="13"/>
      <c r="IH228" s="13"/>
      <c r="II228" s="13"/>
      <c r="IJ228" s="13"/>
      <c r="IK228" s="13"/>
      <c r="IL228" s="13"/>
    </row>
    <row r="229" spans="1:246" s="14" customFormat="1" ht="21" customHeight="1" outlineLevel="1">
      <c r="A229" s="376" t="s">
        <v>1407</v>
      </c>
      <c r="B229" s="365" t="s">
        <v>659</v>
      </c>
      <c r="C229" s="342" t="s">
        <v>20</v>
      </c>
      <c r="D229" s="344">
        <v>1</v>
      </c>
      <c r="E229" s="366"/>
      <c r="F229" s="367"/>
      <c r="G229" s="368">
        <f t="shared" si="18"/>
        <v>0</v>
      </c>
      <c r="H229" s="368"/>
      <c r="I229" s="369"/>
      <c r="J229" s="355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  <c r="FN229" s="13"/>
      <c r="FO229" s="13"/>
      <c r="FP229" s="13"/>
      <c r="FQ229" s="13"/>
      <c r="FR229" s="13"/>
      <c r="FS229" s="13"/>
      <c r="FT229" s="13"/>
      <c r="FU229" s="13"/>
      <c r="FV229" s="13"/>
      <c r="FW229" s="13"/>
      <c r="FX229" s="13"/>
      <c r="FY229" s="13"/>
      <c r="FZ229" s="13"/>
      <c r="GA229" s="13"/>
      <c r="GB229" s="13"/>
      <c r="GC229" s="13"/>
      <c r="GD229" s="13"/>
      <c r="GE229" s="13"/>
      <c r="GF229" s="13"/>
      <c r="GG229" s="13"/>
      <c r="GH229" s="13"/>
      <c r="GI229" s="13"/>
      <c r="GJ229" s="13"/>
      <c r="GK229" s="13"/>
      <c r="GL229" s="13"/>
      <c r="GM229" s="13"/>
      <c r="GN229" s="13"/>
      <c r="GO229" s="13"/>
      <c r="GP229" s="13"/>
      <c r="GQ229" s="13"/>
      <c r="GR229" s="13"/>
      <c r="GS229" s="13"/>
      <c r="GT229" s="13"/>
      <c r="GU229" s="13"/>
      <c r="GV229" s="13"/>
      <c r="GW229" s="13"/>
      <c r="GX229" s="13"/>
      <c r="GY229" s="13"/>
      <c r="GZ229" s="13"/>
      <c r="HA229" s="13"/>
      <c r="HB229" s="13"/>
      <c r="HC229" s="13"/>
      <c r="HD229" s="13"/>
      <c r="HE229" s="13"/>
      <c r="HF229" s="13"/>
      <c r="HG229" s="13"/>
      <c r="HH229" s="13"/>
      <c r="HI229" s="13"/>
      <c r="HJ229" s="13"/>
      <c r="HK229" s="13"/>
      <c r="HL229" s="13"/>
      <c r="HM229" s="13"/>
      <c r="HN229" s="13"/>
      <c r="HO229" s="13"/>
      <c r="HP229" s="13"/>
      <c r="HQ229" s="13"/>
      <c r="HR229" s="13"/>
      <c r="HS229" s="13"/>
      <c r="HT229" s="13"/>
      <c r="HU229" s="13"/>
      <c r="HV229" s="13"/>
      <c r="HW229" s="13"/>
      <c r="HX229" s="13"/>
      <c r="HY229" s="13"/>
      <c r="HZ229" s="13"/>
      <c r="IA229" s="13"/>
      <c r="IB229" s="13"/>
      <c r="IC229" s="13"/>
      <c r="ID229" s="13"/>
      <c r="IE229" s="13"/>
      <c r="IF229" s="13"/>
      <c r="IG229" s="13"/>
      <c r="IH229" s="13"/>
      <c r="II229" s="13"/>
      <c r="IJ229" s="13"/>
      <c r="IK229" s="13"/>
      <c r="IL229" s="13"/>
    </row>
    <row r="230" spans="1:246" s="14" customFormat="1" ht="21" customHeight="1" outlineLevel="1">
      <c r="A230" s="376" t="s">
        <v>1408</v>
      </c>
      <c r="B230" s="365" t="s">
        <v>760</v>
      </c>
      <c r="C230" s="342" t="s">
        <v>20</v>
      </c>
      <c r="D230" s="344">
        <v>1</v>
      </c>
      <c r="E230" s="366"/>
      <c r="F230" s="367"/>
      <c r="G230" s="368">
        <f t="shared" si="18"/>
        <v>0</v>
      </c>
      <c r="H230" s="368"/>
      <c r="I230" s="369"/>
      <c r="J230" s="355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  <c r="FN230" s="13"/>
      <c r="FO230" s="13"/>
      <c r="FP230" s="13"/>
      <c r="FQ230" s="13"/>
      <c r="FR230" s="13"/>
      <c r="FS230" s="13"/>
      <c r="FT230" s="13"/>
      <c r="FU230" s="13"/>
      <c r="FV230" s="13"/>
      <c r="FW230" s="13"/>
      <c r="FX230" s="13"/>
      <c r="FY230" s="13"/>
      <c r="FZ230" s="13"/>
      <c r="GA230" s="13"/>
      <c r="GB230" s="13"/>
      <c r="GC230" s="13"/>
      <c r="GD230" s="13"/>
      <c r="GE230" s="13"/>
      <c r="GF230" s="13"/>
      <c r="GG230" s="13"/>
      <c r="GH230" s="13"/>
      <c r="GI230" s="13"/>
      <c r="GJ230" s="13"/>
      <c r="GK230" s="13"/>
      <c r="GL230" s="13"/>
      <c r="GM230" s="13"/>
      <c r="GN230" s="13"/>
      <c r="GO230" s="13"/>
      <c r="GP230" s="13"/>
      <c r="GQ230" s="13"/>
      <c r="GR230" s="13"/>
      <c r="GS230" s="13"/>
      <c r="GT230" s="13"/>
      <c r="GU230" s="13"/>
      <c r="GV230" s="13"/>
      <c r="GW230" s="13"/>
      <c r="GX230" s="13"/>
      <c r="GY230" s="13"/>
      <c r="GZ230" s="13"/>
      <c r="HA230" s="13"/>
      <c r="HB230" s="13"/>
      <c r="HC230" s="13"/>
      <c r="HD230" s="13"/>
      <c r="HE230" s="13"/>
      <c r="HF230" s="13"/>
      <c r="HG230" s="13"/>
      <c r="HH230" s="13"/>
      <c r="HI230" s="13"/>
      <c r="HJ230" s="13"/>
      <c r="HK230" s="13"/>
      <c r="HL230" s="13"/>
      <c r="HM230" s="13"/>
      <c r="HN230" s="13"/>
      <c r="HO230" s="13"/>
      <c r="HP230" s="13"/>
      <c r="HQ230" s="13"/>
      <c r="HR230" s="13"/>
      <c r="HS230" s="13"/>
      <c r="HT230" s="13"/>
      <c r="HU230" s="13"/>
      <c r="HV230" s="13"/>
      <c r="HW230" s="13"/>
      <c r="HX230" s="13"/>
      <c r="HY230" s="13"/>
      <c r="HZ230" s="13"/>
      <c r="IA230" s="13"/>
      <c r="IB230" s="13"/>
      <c r="IC230" s="13"/>
      <c r="ID230" s="13"/>
      <c r="IE230" s="13"/>
      <c r="IF230" s="13"/>
      <c r="IG230" s="13"/>
      <c r="IH230" s="13"/>
      <c r="II230" s="13"/>
      <c r="IJ230" s="13"/>
      <c r="IK230" s="13"/>
      <c r="IL230" s="13"/>
    </row>
    <row r="231" spans="1:246" s="14" customFormat="1" ht="21" customHeight="1" outlineLevel="1">
      <c r="A231" s="376" t="s">
        <v>1409</v>
      </c>
      <c r="B231" s="365" t="s">
        <v>883</v>
      </c>
      <c r="C231" s="342" t="s">
        <v>20</v>
      </c>
      <c r="D231" s="344">
        <v>1</v>
      </c>
      <c r="E231" s="366"/>
      <c r="F231" s="367"/>
      <c r="G231" s="368">
        <f t="shared" si="18"/>
        <v>0</v>
      </c>
      <c r="H231" s="368"/>
      <c r="I231" s="369"/>
      <c r="J231" s="355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  <c r="FN231" s="13"/>
      <c r="FO231" s="13"/>
      <c r="FP231" s="13"/>
      <c r="FQ231" s="13"/>
      <c r="FR231" s="13"/>
      <c r="FS231" s="13"/>
      <c r="FT231" s="13"/>
      <c r="FU231" s="13"/>
      <c r="FV231" s="13"/>
      <c r="FW231" s="13"/>
      <c r="FX231" s="13"/>
      <c r="FY231" s="13"/>
      <c r="FZ231" s="13"/>
      <c r="GA231" s="13"/>
      <c r="GB231" s="13"/>
      <c r="GC231" s="13"/>
      <c r="GD231" s="13"/>
      <c r="GE231" s="13"/>
      <c r="GF231" s="13"/>
      <c r="GG231" s="13"/>
      <c r="GH231" s="13"/>
      <c r="GI231" s="13"/>
      <c r="GJ231" s="13"/>
      <c r="GK231" s="13"/>
      <c r="GL231" s="13"/>
      <c r="GM231" s="13"/>
      <c r="GN231" s="13"/>
      <c r="GO231" s="13"/>
      <c r="GP231" s="13"/>
      <c r="GQ231" s="13"/>
      <c r="GR231" s="13"/>
      <c r="GS231" s="13"/>
      <c r="GT231" s="13"/>
      <c r="GU231" s="13"/>
      <c r="GV231" s="13"/>
      <c r="GW231" s="13"/>
      <c r="GX231" s="13"/>
      <c r="GY231" s="13"/>
      <c r="GZ231" s="13"/>
      <c r="HA231" s="13"/>
      <c r="HB231" s="13"/>
      <c r="HC231" s="13"/>
      <c r="HD231" s="13"/>
      <c r="HE231" s="13"/>
      <c r="HF231" s="13"/>
      <c r="HG231" s="13"/>
      <c r="HH231" s="13"/>
      <c r="HI231" s="13"/>
      <c r="HJ231" s="13"/>
      <c r="HK231" s="13"/>
      <c r="HL231" s="13"/>
      <c r="HM231" s="13"/>
      <c r="HN231" s="13"/>
      <c r="HO231" s="13"/>
      <c r="HP231" s="13"/>
      <c r="HQ231" s="13"/>
      <c r="HR231" s="13"/>
      <c r="HS231" s="13"/>
      <c r="HT231" s="13"/>
      <c r="HU231" s="13"/>
      <c r="HV231" s="13"/>
      <c r="HW231" s="13"/>
      <c r="HX231" s="13"/>
      <c r="HY231" s="13"/>
      <c r="HZ231" s="13"/>
      <c r="IA231" s="13"/>
      <c r="IB231" s="13"/>
      <c r="IC231" s="13"/>
      <c r="ID231" s="13"/>
      <c r="IE231" s="13"/>
      <c r="IF231" s="13"/>
      <c r="IG231" s="13"/>
      <c r="IH231" s="13"/>
      <c r="II231" s="13"/>
      <c r="IJ231" s="13"/>
      <c r="IK231" s="13"/>
      <c r="IL231" s="13"/>
    </row>
    <row r="232" spans="1:246" s="14" customFormat="1" ht="21" customHeight="1" outlineLevel="1">
      <c r="A232" s="376" t="s">
        <v>1410</v>
      </c>
      <c r="B232" s="365" t="s">
        <v>789</v>
      </c>
      <c r="C232" s="342" t="s">
        <v>20</v>
      </c>
      <c r="D232" s="344">
        <v>1</v>
      </c>
      <c r="E232" s="366"/>
      <c r="F232" s="367"/>
      <c r="G232" s="368">
        <f t="shared" si="18"/>
        <v>0</v>
      </c>
      <c r="H232" s="368"/>
      <c r="I232" s="369"/>
      <c r="J232" s="355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  <c r="FN232" s="13"/>
      <c r="FO232" s="13"/>
      <c r="FP232" s="13"/>
      <c r="FQ232" s="13"/>
      <c r="FR232" s="13"/>
      <c r="FS232" s="13"/>
      <c r="FT232" s="13"/>
      <c r="FU232" s="13"/>
      <c r="FV232" s="13"/>
      <c r="FW232" s="13"/>
      <c r="FX232" s="13"/>
      <c r="FY232" s="13"/>
      <c r="FZ232" s="13"/>
      <c r="GA232" s="13"/>
      <c r="GB232" s="13"/>
      <c r="GC232" s="13"/>
      <c r="GD232" s="13"/>
      <c r="GE232" s="13"/>
      <c r="GF232" s="13"/>
      <c r="GG232" s="13"/>
      <c r="GH232" s="13"/>
      <c r="GI232" s="13"/>
      <c r="GJ232" s="13"/>
      <c r="GK232" s="13"/>
      <c r="GL232" s="13"/>
      <c r="GM232" s="13"/>
      <c r="GN232" s="13"/>
      <c r="GO232" s="13"/>
      <c r="GP232" s="13"/>
      <c r="GQ232" s="13"/>
      <c r="GR232" s="13"/>
      <c r="GS232" s="13"/>
      <c r="GT232" s="13"/>
      <c r="GU232" s="13"/>
      <c r="GV232" s="13"/>
      <c r="GW232" s="13"/>
      <c r="GX232" s="13"/>
      <c r="GY232" s="13"/>
      <c r="GZ232" s="13"/>
      <c r="HA232" s="13"/>
      <c r="HB232" s="13"/>
      <c r="HC232" s="13"/>
      <c r="HD232" s="13"/>
      <c r="HE232" s="13"/>
      <c r="HF232" s="13"/>
      <c r="HG232" s="13"/>
      <c r="HH232" s="13"/>
      <c r="HI232" s="13"/>
      <c r="HJ232" s="13"/>
      <c r="HK232" s="13"/>
      <c r="HL232" s="13"/>
      <c r="HM232" s="13"/>
      <c r="HN232" s="13"/>
      <c r="HO232" s="13"/>
      <c r="HP232" s="13"/>
      <c r="HQ232" s="13"/>
      <c r="HR232" s="13"/>
      <c r="HS232" s="13"/>
      <c r="HT232" s="13"/>
      <c r="HU232" s="13"/>
      <c r="HV232" s="13"/>
      <c r="HW232" s="13"/>
      <c r="HX232" s="13"/>
      <c r="HY232" s="13"/>
      <c r="HZ232" s="13"/>
      <c r="IA232" s="13"/>
      <c r="IB232" s="13"/>
      <c r="IC232" s="13"/>
      <c r="ID232" s="13"/>
      <c r="IE232" s="13"/>
      <c r="IF232" s="13"/>
      <c r="IG232" s="13"/>
      <c r="IH232" s="13"/>
      <c r="II232" s="13"/>
      <c r="IJ232" s="13"/>
      <c r="IK232" s="13"/>
      <c r="IL232" s="13"/>
    </row>
    <row r="233" spans="1:246" s="14" customFormat="1" ht="21" customHeight="1" outlineLevel="1">
      <c r="A233" s="376" t="s">
        <v>1411</v>
      </c>
      <c r="B233" s="365" t="s">
        <v>664</v>
      </c>
      <c r="C233" s="342" t="s">
        <v>20</v>
      </c>
      <c r="D233" s="344">
        <v>1</v>
      </c>
      <c r="E233" s="366"/>
      <c r="F233" s="367"/>
      <c r="G233" s="368">
        <f t="shared" si="18"/>
        <v>0</v>
      </c>
      <c r="H233" s="368"/>
      <c r="I233" s="369"/>
      <c r="J233" s="355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  <c r="FN233" s="13"/>
      <c r="FO233" s="13"/>
      <c r="FP233" s="13"/>
      <c r="FQ233" s="13"/>
      <c r="FR233" s="13"/>
      <c r="FS233" s="13"/>
      <c r="FT233" s="13"/>
      <c r="FU233" s="13"/>
      <c r="FV233" s="13"/>
      <c r="FW233" s="13"/>
      <c r="FX233" s="13"/>
      <c r="FY233" s="13"/>
      <c r="FZ233" s="13"/>
      <c r="GA233" s="13"/>
      <c r="GB233" s="13"/>
      <c r="GC233" s="13"/>
      <c r="GD233" s="13"/>
      <c r="GE233" s="13"/>
      <c r="GF233" s="13"/>
      <c r="GG233" s="13"/>
      <c r="GH233" s="13"/>
      <c r="GI233" s="13"/>
      <c r="GJ233" s="13"/>
      <c r="GK233" s="13"/>
      <c r="GL233" s="13"/>
      <c r="GM233" s="13"/>
      <c r="GN233" s="13"/>
      <c r="GO233" s="13"/>
      <c r="GP233" s="13"/>
      <c r="GQ233" s="13"/>
      <c r="GR233" s="13"/>
      <c r="GS233" s="13"/>
      <c r="GT233" s="13"/>
      <c r="GU233" s="13"/>
      <c r="GV233" s="13"/>
      <c r="GW233" s="13"/>
      <c r="GX233" s="13"/>
      <c r="GY233" s="13"/>
      <c r="GZ233" s="13"/>
      <c r="HA233" s="13"/>
      <c r="HB233" s="13"/>
      <c r="HC233" s="13"/>
      <c r="HD233" s="13"/>
      <c r="HE233" s="13"/>
      <c r="HF233" s="13"/>
      <c r="HG233" s="13"/>
      <c r="HH233" s="13"/>
      <c r="HI233" s="13"/>
      <c r="HJ233" s="13"/>
      <c r="HK233" s="13"/>
      <c r="HL233" s="13"/>
      <c r="HM233" s="13"/>
      <c r="HN233" s="13"/>
      <c r="HO233" s="13"/>
      <c r="HP233" s="13"/>
      <c r="HQ233" s="13"/>
      <c r="HR233" s="13"/>
      <c r="HS233" s="13"/>
      <c r="HT233" s="13"/>
      <c r="HU233" s="13"/>
      <c r="HV233" s="13"/>
      <c r="HW233" s="13"/>
      <c r="HX233" s="13"/>
      <c r="HY233" s="13"/>
      <c r="HZ233" s="13"/>
      <c r="IA233" s="13"/>
      <c r="IB233" s="13"/>
      <c r="IC233" s="13"/>
      <c r="ID233" s="13"/>
      <c r="IE233" s="13"/>
      <c r="IF233" s="13"/>
      <c r="IG233" s="13"/>
      <c r="IH233" s="13"/>
      <c r="II233" s="13"/>
      <c r="IJ233" s="13"/>
      <c r="IK233" s="13"/>
      <c r="IL233" s="13"/>
    </row>
    <row r="234" spans="1:246" s="14" customFormat="1" ht="21" customHeight="1" outlineLevel="1">
      <c r="A234" s="376" t="s">
        <v>1412</v>
      </c>
      <c r="B234" s="365" t="s">
        <v>665</v>
      </c>
      <c r="C234" s="342" t="s">
        <v>20</v>
      </c>
      <c r="D234" s="344">
        <v>1</v>
      </c>
      <c r="E234" s="366"/>
      <c r="F234" s="367"/>
      <c r="G234" s="368">
        <f t="shared" si="18"/>
        <v>0</v>
      </c>
      <c r="H234" s="368"/>
      <c r="I234" s="369"/>
      <c r="J234" s="355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  <c r="FN234" s="13"/>
      <c r="FO234" s="13"/>
      <c r="FP234" s="13"/>
      <c r="FQ234" s="13"/>
      <c r="FR234" s="13"/>
      <c r="FS234" s="13"/>
      <c r="FT234" s="13"/>
      <c r="FU234" s="13"/>
      <c r="FV234" s="13"/>
      <c r="FW234" s="13"/>
      <c r="FX234" s="13"/>
      <c r="FY234" s="13"/>
      <c r="FZ234" s="13"/>
      <c r="GA234" s="13"/>
      <c r="GB234" s="13"/>
      <c r="GC234" s="13"/>
      <c r="GD234" s="13"/>
      <c r="GE234" s="13"/>
      <c r="GF234" s="13"/>
      <c r="GG234" s="13"/>
      <c r="GH234" s="13"/>
      <c r="GI234" s="13"/>
      <c r="GJ234" s="13"/>
      <c r="GK234" s="13"/>
      <c r="GL234" s="13"/>
      <c r="GM234" s="13"/>
      <c r="GN234" s="13"/>
      <c r="GO234" s="13"/>
      <c r="GP234" s="13"/>
      <c r="GQ234" s="13"/>
      <c r="GR234" s="13"/>
      <c r="GS234" s="13"/>
      <c r="GT234" s="13"/>
      <c r="GU234" s="13"/>
      <c r="GV234" s="13"/>
      <c r="GW234" s="13"/>
      <c r="GX234" s="13"/>
      <c r="GY234" s="13"/>
      <c r="GZ234" s="13"/>
      <c r="HA234" s="13"/>
      <c r="HB234" s="13"/>
      <c r="HC234" s="13"/>
      <c r="HD234" s="13"/>
      <c r="HE234" s="13"/>
      <c r="HF234" s="13"/>
      <c r="HG234" s="13"/>
      <c r="HH234" s="13"/>
      <c r="HI234" s="13"/>
      <c r="HJ234" s="13"/>
      <c r="HK234" s="13"/>
      <c r="HL234" s="13"/>
      <c r="HM234" s="13"/>
      <c r="HN234" s="13"/>
      <c r="HO234" s="13"/>
      <c r="HP234" s="13"/>
      <c r="HQ234" s="13"/>
      <c r="HR234" s="13"/>
      <c r="HS234" s="13"/>
      <c r="HT234" s="13"/>
      <c r="HU234" s="13"/>
      <c r="HV234" s="13"/>
      <c r="HW234" s="13"/>
      <c r="HX234" s="13"/>
      <c r="HY234" s="13"/>
      <c r="HZ234" s="13"/>
      <c r="IA234" s="13"/>
      <c r="IB234" s="13"/>
      <c r="IC234" s="13"/>
      <c r="ID234" s="13"/>
      <c r="IE234" s="13"/>
      <c r="IF234" s="13"/>
      <c r="IG234" s="13"/>
      <c r="IH234" s="13"/>
      <c r="II234" s="13"/>
      <c r="IJ234" s="13"/>
      <c r="IK234" s="13"/>
      <c r="IL234" s="13"/>
    </row>
    <row r="235" spans="1:246" ht="25.2" customHeight="1" outlineLevel="1">
      <c r="A235" s="376" t="s">
        <v>1413</v>
      </c>
      <c r="B235" s="365" t="s">
        <v>103</v>
      </c>
      <c r="C235" s="342" t="s">
        <v>20</v>
      </c>
      <c r="D235" s="344">
        <v>1</v>
      </c>
      <c r="E235" s="366"/>
      <c r="F235" s="367"/>
      <c r="G235" s="368">
        <f t="shared" si="18"/>
        <v>0</v>
      </c>
      <c r="H235" s="368"/>
      <c r="I235" s="394"/>
      <c r="J235" s="19"/>
    </row>
    <row r="236" spans="1:246" s="14" customFormat="1" ht="21" customHeight="1">
      <c r="A236" s="375" t="s">
        <v>894</v>
      </c>
      <c r="B236" s="364" t="s">
        <v>890</v>
      </c>
      <c r="C236" s="316"/>
      <c r="D236" s="311"/>
      <c r="E236" s="311"/>
      <c r="F236" s="312"/>
      <c r="G236" s="313"/>
      <c r="H236" s="313">
        <f>SUM(G237)</f>
        <v>0</v>
      </c>
      <c r="I236" s="314"/>
      <c r="J236" s="355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  <c r="FN236" s="13"/>
      <c r="FO236" s="13"/>
      <c r="FP236" s="13"/>
      <c r="FQ236" s="13"/>
      <c r="FR236" s="13"/>
      <c r="FS236" s="13"/>
      <c r="FT236" s="13"/>
      <c r="FU236" s="13"/>
      <c r="FV236" s="13"/>
      <c r="FW236" s="13"/>
      <c r="FX236" s="13"/>
      <c r="FY236" s="13"/>
      <c r="FZ236" s="13"/>
      <c r="GA236" s="13"/>
      <c r="GB236" s="13"/>
      <c r="GC236" s="13"/>
      <c r="GD236" s="13"/>
      <c r="GE236" s="13"/>
      <c r="GF236" s="13"/>
      <c r="GG236" s="13"/>
      <c r="GH236" s="13"/>
      <c r="GI236" s="13"/>
      <c r="GJ236" s="13"/>
      <c r="GK236" s="13"/>
      <c r="GL236" s="13"/>
      <c r="GM236" s="13"/>
      <c r="GN236" s="13"/>
      <c r="GO236" s="13"/>
      <c r="GP236" s="13"/>
      <c r="GQ236" s="13"/>
      <c r="GR236" s="13"/>
      <c r="GS236" s="13"/>
      <c r="GT236" s="13"/>
      <c r="GU236" s="13"/>
      <c r="GV236" s="13"/>
      <c r="GW236" s="13"/>
      <c r="GX236" s="13"/>
      <c r="GY236" s="13"/>
      <c r="GZ236" s="13"/>
      <c r="HA236" s="13"/>
      <c r="HB236" s="13"/>
      <c r="HC236" s="13"/>
      <c r="HD236" s="13"/>
      <c r="HE236" s="13"/>
      <c r="HF236" s="13"/>
      <c r="HG236" s="13"/>
      <c r="HH236" s="13"/>
      <c r="HI236" s="13"/>
      <c r="HJ236" s="13"/>
      <c r="HK236" s="13"/>
      <c r="HL236" s="13"/>
      <c r="HM236" s="13"/>
      <c r="HN236" s="13"/>
      <c r="HO236" s="13"/>
      <c r="HP236" s="13"/>
      <c r="HQ236" s="13"/>
      <c r="HR236" s="13"/>
      <c r="HS236" s="13"/>
      <c r="HT236" s="13"/>
      <c r="HU236" s="13"/>
      <c r="HV236" s="13"/>
      <c r="HW236" s="13"/>
      <c r="HX236" s="13"/>
      <c r="HY236" s="13"/>
      <c r="HZ236" s="13"/>
      <c r="IA236" s="13"/>
      <c r="IB236" s="13"/>
      <c r="IC236" s="13"/>
      <c r="ID236" s="13"/>
      <c r="IE236" s="13"/>
      <c r="IF236" s="13"/>
      <c r="IG236" s="13"/>
      <c r="IH236" s="13"/>
      <c r="II236" s="13"/>
      <c r="IJ236" s="13"/>
      <c r="IK236" s="13"/>
      <c r="IL236" s="13"/>
    </row>
    <row r="237" spans="1:246" s="14" customFormat="1" ht="138" customHeight="1" outlineLevel="1">
      <c r="A237" s="376" t="s">
        <v>895</v>
      </c>
      <c r="B237" s="365" t="s">
        <v>896</v>
      </c>
      <c r="C237" s="342" t="s">
        <v>20</v>
      </c>
      <c r="D237" s="344">
        <v>1</v>
      </c>
      <c r="E237" s="366"/>
      <c r="F237" s="367"/>
      <c r="G237" s="368">
        <v>0</v>
      </c>
      <c r="H237" s="368"/>
      <c r="I237" s="369"/>
      <c r="J237" s="355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  <c r="GL237" s="13"/>
      <c r="GM237" s="13"/>
      <c r="GN237" s="13"/>
      <c r="GO237" s="13"/>
      <c r="GP237" s="13"/>
      <c r="GQ237" s="13"/>
      <c r="GR237" s="13"/>
      <c r="GS237" s="13"/>
      <c r="GT237" s="13"/>
      <c r="GU237" s="13"/>
      <c r="GV237" s="13"/>
      <c r="GW237" s="13"/>
      <c r="GX237" s="13"/>
      <c r="GY237" s="13"/>
      <c r="GZ237" s="13"/>
      <c r="HA237" s="13"/>
      <c r="HB237" s="13"/>
      <c r="HC237" s="13"/>
      <c r="HD237" s="13"/>
      <c r="HE237" s="13"/>
      <c r="HF237" s="13"/>
      <c r="HG237" s="13"/>
      <c r="HH237" s="13"/>
      <c r="HI237" s="13"/>
      <c r="HJ237" s="13"/>
      <c r="HK237" s="13"/>
      <c r="HL237" s="13"/>
      <c r="HM237" s="13"/>
      <c r="HN237" s="13"/>
      <c r="HO237" s="13"/>
      <c r="HP237" s="13"/>
      <c r="HQ237" s="13"/>
      <c r="HR237" s="13"/>
      <c r="HS237" s="13"/>
      <c r="HT237" s="13"/>
      <c r="HU237" s="13"/>
      <c r="HV237" s="13"/>
      <c r="HW237" s="13"/>
      <c r="HX237" s="13"/>
      <c r="HY237" s="13"/>
      <c r="HZ237" s="13"/>
      <c r="IA237" s="13"/>
      <c r="IB237" s="13"/>
      <c r="IC237" s="13"/>
      <c r="ID237" s="13"/>
      <c r="IE237" s="13"/>
      <c r="IF237" s="13"/>
      <c r="IG237" s="13"/>
      <c r="IH237" s="13"/>
      <c r="II237" s="13"/>
      <c r="IJ237" s="13"/>
      <c r="IK237" s="13"/>
      <c r="IL237" s="13"/>
    </row>
    <row r="238" spans="1:246" s="14" customFormat="1" ht="32.549999999999997" customHeight="1">
      <c r="A238" s="375" t="s">
        <v>897</v>
      </c>
      <c r="B238" s="364" t="s">
        <v>893</v>
      </c>
      <c r="C238" s="316"/>
      <c r="D238" s="311"/>
      <c r="E238" s="311"/>
      <c r="F238" s="312"/>
      <c r="G238" s="313"/>
      <c r="H238" s="313">
        <f>SUM(G239)</f>
        <v>0</v>
      </c>
      <c r="I238" s="314"/>
      <c r="J238" s="355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  <c r="FN238" s="13"/>
      <c r="FO238" s="13"/>
      <c r="FP238" s="13"/>
      <c r="FQ238" s="13"/>
      <c r="FR238" s="13"/>
      <c r="FS238" s="13"/>
      <c r="FT238" s="13"/>
      <c r="FU238" s="13"/>
      <c r="FV238" s="13"/>
      <c r="FW238" s="13"/>
      <c r="FX238" s="13"/>
      <c r="FY238" s="13"/>
      <c r="FZ238" s="13"/>
      <c r="GA238" s="13"/>
      <c r="GB238" s="13"/>
      <c r="GC238" s="13"/>
      <c r="GD238" s="13"/>
      <c r="GE238" s="13"/>
      <c r="GF238" s="13"/>
      <c r="GG238" s="13"/>
      <c r="GH238" s="13"/>
      <c r="GI238" s="13"/>
      <c r="GJ238" s="13"/>
      <c r="GK238" s="13"/>
      <c r="GL238" s="13"/>
      <c r="GM238" s="13"/>
      <c r="GN238" s="13"/>
      <c r="GO238" s="13"/>
      <c r="GP238" s="13"/>
      <c r="GQ238" s="13"/>
      <c r="GR238" s="13"/>
      <c r="GS238" s="13"/>
      <c r="GT238" s="13"/>
      <c r="GU238" s="13"/>
      <c r="GV238" s="13"/>
      <c r="GW238" s="13"/>
      <c r="GX238" s="13"/>
      <c r="GY238" s="13"/>
      <c r="GZ238" s="13"/>
      <c r="HA238" s="13"/>
      <c r="HB238" s="13"/>
      <c r="HC238" s="13"/>
      <c r="HD238" s="13"/>
      <c r="HE238" s="13"/>
      <c r="HF238" s="13"/>
      <c r="HG238" s="13"/>
      <c r="HH238" s="13"/>
      <c r="HI238" s="13"/>
      <c r="HJ238" s="13"/>
      <c r="HK238" s="13"/>
      <c r="HL238" s="13"/>
      <c r="HM238" s="13"/>
      <c r="HN238" s="13"/>
      <c r="HO238" s="13"/>
      <c r="HP238" s="13"/>
      <c r="HQ238" s="13"/>
      <c r="HR238" s="13"/>
      <c r="HS238" s="13"/>
      <c r="HT238" s="13"/>
      <c r="HU238" s="13"/>
      <c r="HV238" s="13"/>
      <c r="HW238" s="13"/>
      <c r="HX238" s="13"/>
      <c r="HY238" s="13"/>
      <c r="HZ238" s="13"/>
      <c r="IA238" s="13"/>
      <c r="IB238" s="13"/>
      <c r="IC238" s="13"/>
      <c r="ID238" s="13"/>
      <c r="IE238" s="13"/>
      <c r="IF238" s="13"/>
      <c r="IG238" s="13"/>
      <c r="IH238" s="13"/>
      <c r="II238" s="13"/>
      <c r="IJ238" s="13"/>
      <c r="IK238" s="13"/>
      <c r="IL238" s="13"/>
    </row>
    <row r="239" spans="1:246" s="14" customFormat="1" ht="85.8" customHeight="1" outlineLevel="1">
      <c r="A239" s="376" t="s">
        <v>898</v>
      </c>
      <c r="B239" s="397" t="s">
        <v>988</v>
      </c>
      <c r="C239" s="342" t="s">
        <v>20</v>
      </c>
      <c r="D239" s="344">
        <v>1</v>
      </c>
      <c r="E239" s="366"/>
      <c r="F239" s="367"/>
      <c r="G239" s="368">
        <v>0</v>
      </c>
      <c r="H239" s="368"/>
      <c r="I239" s="369"/>
      <c r="J239" s="355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  <c r="FN239" s="13"/>
      <c r="FO239" s="13"/>
      <c r="FP239" s="13"/>
      <c r="FQ239" s="13"/>
      <c r="FR239" s="13"/>
      <c r="FS239" s="13"/>
      <c r="FT239" s="13"/>
      <c r="FU239" s="13"/>
      <c r="FV239" s="13"/>
      <c r="FW239" s="13"/>
      <c r="FX239" s="13"/>
      <c r="FY239" s="13"/>
      <c r="FZ239" s="13"/>
      <c r="GA239" s="13"/>
      <c r="GB239" s="13"/>
      <c r="GC239" s="13"/>
      <c r="GD239" s="13"/>
      <c r="GE239" s="13"/>
      <c r="GF239" s="13"/>
      <c r="GG239" s="13"/>
      <c r="GH239" s="13"/>
      <c r="GI239" s="13"/>
      <c r="GJ239" s="13"/>
      <c r="GK239" s="13"/>
      <c r="GL239" s="13"/>
      <c r="GM239" s="13"/>
      <c r="GN239" s="13"/>
      <c r="GO239" s="13"/>
      <c r="GP239" s="13"/>
      <c r="GQ239" s="13"/>
      <c r="GR239" s="13"/>
      <c r="GS239" s="13"/>
      <c r="GT239" s="13"/>
      <c r="GU239" s="13"/>
      <c r="GV239" s="13"/>
      <c r="GW239" s="13"/>
      <c r="GX239" s="13"/>
      <c r="GY239" s="13"/>
      <c r="GZ239" s="13"/>
      <c r="HA239" s="13"/>
      <c r="HB239" s="13"/>
      <c r="HC239" s="13"/>
      <c r="HD239" s="13"/>
      <c r="HE239" s="13"/>
      <c r="HF239" s="13"/>
      <c r="HG239" s="13"/>
      <c r="HH239" s="13"/>
      <c r="HI239" s="13"/>
      <c r="HJ239" s="13"/>
      <c r="HK239" s="13"/>
      <c r="HL239" s="13"/>
      <c r="HM239" s="13"/>
      <c r="HN239" s="13"/>
      <c r="HO239" s="13"/>
      <c r="HP239" s="13"/>
      <c r="HQ239" s="13"/>
      <c r="HR239" s="13"/>
      <c r="HS239" s="13"/>
      <c r="HT239" s="13"/>
      <c r="HU239" s="13"/>
      <c r="HV239" s="13"/>
      <c r="HW239" s="13"/>
      <c r="HX239" s="13"/>
      <c r="HY239" s="13"/>
      <c r="HZ239" s="13"/>
      <c r="IA239" s="13"/>
      <c r="IB239" s="13"/>
      <c r="IC239" s="13"/>
      <c r="ID239" s="13"/>
      <c r="IE239" s="13"/>
      <c r="IF239" s="13"/>
      <c r="IG239" s="13"/>
      <c r="IH239" s="13"/>
      <c r="II239" s="13"/>
      <c r="IJ239" s="13"/>
      <c r="IK239" s="13"/>
      <c r="IL239" s="13"/>
    </row>
    <row r="240" spans="1:246" s="14" customFormat="1" ht="21" customHeight="1">
      <c r="A240" s="375" t="s">
        <v>902</v>
      </c>
      <c r="B240" s="364" t="s">
        <v>900</v>
      </c>
      <c r="C240" s="316"/>
      <c r="D240" s="311"/>
      <c r="E240" s="311"/>
      <c r="F240" s="312"/>
      <c r="G240" s="313"/>
      <c r="H240" s="313">
        <f>SUM(G241)</f>
        <v>0</v>
      </c>
      <c r="I240" s="314"/>
      <c r="J240" s="355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  <c r="FN240" s="13"/>
      <c r="FO240" s="13"/>
      <c r="FP240" s="13"/>
      <c r="FQ240" s="13"/>
      <c r="FR240" s="13"/>
      <c r="FS240" s="13"/>
      <c r="FT240" s="13"/>
      <c r="FU240" s="13"/>
      <c r="FV240" s="13"/>
      <c r="FW240" s="13"/>
      <c r="FX240" s="13"/>
      <c r="FY240" s="13"/>
      <c r="FZ240" s="13"/>
      <c r="GA240" s="13"/>
      <c r="GB240" s="13"/>
      <c r="GC240" s="13"/>
      <c r="GD240" s="13"/>
      <c r="GE240" s="13"/>
      <c r="GF240" s="13"/>
      <c r="GG240" s="13"/>
      <c r="GH240" s="13"/>
      <c r="GI240" s="13"/>
      <c r="GJ240" s="13"/>
      <c r="GK240" s="13"/>
      <c r="GL240" s="13"/>
      <c r="GM240" s="13"/>
      <c r="GN240" s="13"/>
      <c r="GO240" s="13"/>
      <c r="GP240" s="13"/>
      <c r="GQ240" s="13"/>
      <c r="GR240" s="13"/>
      <c r="GS240" s="13"/>
      <c r="GT240" s="13"/>
      <c r="GU240" s="13"/>
      <c r="GV240" s="13"/>
      <c r="GW240" s="13"/>
      <c r="GX240" s="13"/>
      <c r="GY240" s="13"/>
      <c r="GZ240" s="13"/>
      <c r="HA240" s="13"/>
      <c r="HB240" s="13"/>
      <c r="HC240" s="13"/>
      <c r="HD240" s="13"/>
      <c r="HE240" s="13"/>
      <c r="HF240" s="13"/>
      <c r="HG240" s="13"/>
      <c r="HH240" s="13"/>
      <c r="HI240" s="13"/>
      <c r="HJ240" s="13"/>
      <c r="HK240" s="13"/>
      <c r="HL240" s="13"/>
      <c r="HM240" s="13"/>
      <c r="HN240" s="13"/>
      <c r="HO240" s="13"/>
      <c r="HP240" s="13"/>
      <c r="HQ240" s="13"/>
      <c r="HR240" s="13"/>
      <c r="HS240" s="13"/>
      <c r="HT240" s="13"/>
      <c r="HU240" s="13"/>
      <c r="HV240" s="13"/>
      <c r="HW240" s="13"/>
      <c r="HX240" s="13"/>
      <c r="HY240" s="13"/>
      <c r="HZ240" s="13"/>
      <c r="IA240" s="13"/>
      <c r="IB240" s="13"/>
      <c r="IC240" s="13"/>
      <c r="ID240" s="13"/>
      <c r="IE240" s="13"/>
      <c r="IF240" s="13"/>
      <c r="IG240" s="13"/>
      <c r="IH240" s="13"/>
      <c r="II240" s="13"/>
      <c r="IJ240" s="13"/>
      <c r="IK240" s="13"/>
      <c r="IL240" s="13"/>
    </row>
    <row r="241" spans="1:246" s="14" customFormat="1" ht="105.45" customHeight="1" outlineLevel="1">
      <c r="A241" s="376" t="s">
        <v>904</v>
      </c>
      <c r="B241" s="365" t="s">
        <v>899</v>
      </c>
      <c r="C241" s="342" t="s">
        <v>20</v>
      </c>
      <c r="D241" s="344">
        <v>1</v>
      </c>
      <c r="E241" s="366"/>
      <c r="F241" s="367"/>
      <c r="G241" s="368">
        <v>0</v>
      </c>
      <c r="H241" s="368"/>
      <c r="I241" s="369"/>
      <c r="J241" s="355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  <c r="FN241" s="13"/>
      <c r="FO241" s="13"/>
      <c r="FP241" s="13"/>
      <c r="FQ241" s="13"/>
      <c r="FR241" s="13"/>
      <c r="FS241" s="13"/>
      <c r="FT241" s="13"/>
      <c r="FU241" s="13"/>
      <c r="FV241" s="13"/>
      <c r="FW241" s="13"/>
      <c r="FX241" s="13"/>
      <c r="FY241" s="13"/>
      <c r="FZ241" s="13"/>
      <c r="GA241" s="13"/>
      <c r="GB241" s="13"/>
      <c r="GC241" s="13"/>
      <c r="GD241" s="13"/>
      <c r="GE241" s="13"/>
      <c r="GF241" s="13"/>
      <c r="GG241" s="13"/>
      <c r="GH241" s="13"/>
      <c r="GI241" s="13"/>
      <c r="GJ241" s="13"/>
      <c r="GK241" s="13"/>
      <c r="GL241" s="13"/>
      <c r="GM241" s="13"/>
      <c r="GN241" s="13"/>
      <c r="GO241" s="13"/>
      <c r="GP241" s="13"/>
      <c r="GQ241" s="13"/>
      <c r="GR241" s="13"/>
      <c r="GS241" s="13"/>
      <c r="GT241" s="13"/>
      <c r="GU241" s="13"/>
      <c r="GV241" s="13"/>
      <c r="GW241" s="13"/>
      <c r="GX241" s="13"/>
      <c r="GY241" s="13"/>
      <c r="GZ241" s="13"/>
      <c r="HA241" s="13"/>
      <c r="HB241" s="13"/>
      <c r="HC241" s="13"/>
      <c r="HD241" s="13"/>
      <c r="HE241" s="13"/>
      <c r="HF241" s="13"/>
      <c r="HG241" s="13"/>
      <c r="HH241" s="13"/>
      <c r="HI241" s="13"/>
      <c r="HJ241" s="13"/>
      <c r="HK241" s="13"/>
      <c r="HL241" s="13"/>
      <c r="HM241" s="13"/>
      <c r="HN241" s="13"/>
      <c r="HO241" s="13"/>
      <c r="HP241" s="13"/>
      <c r="HQ241" s="13"/>
      <c r="HR241" s="13"/>
      <c r="HS241" s="13"/>
      <c r="HT241" s="13"/>
      <c r="HU241" s="13"/>
      <c r="HV241" s="13"/>
      <c r="HW241" s="13"/>
      <c r="HX241" s="13"/>
      <c r="HY241" s="13"/>
      <c r="HZ241" s="13"/>
      <c r="IA241" s="13"/>
      <c r="IB241" s="13"/>
      <c r="IC241" s="13"/>
      <c r="ID241" s="13"/>
      <c r="IE241" s="13"/>
      <c r="IF241" s="13"/>
      <c r="IG241" s="13"/>
      <c r="IH241" s="13"/>
      <c r="II241" s="13"/>
      <c r="IJ241" s="13"/>
      <c r="IK241" s="13"/>
      <c r="IL241" s="13"/>
    </row>
    <row r="242" spans="1:246" s="14" customFormat="1" ht="32.549999999999997" customHeight="1">
      <c r="A242" s="375" t="s">
        <v>905</v>
      </c>
      <c r="B242" s="364" t="s">
        <v>901</v>
      </c>
      <c r="C242" s="316"/>
      <c r="D242" s="311"/>
      <c r="E242" s="311"/>
      <c r="F242" s="312"/>
      <c r="G242" s="313"/>
      <c r="H242" s="313">
        <f>SUM(G243)</f>
        <v>0</v>
      </c>
      <c r="I242" s="314"/>
      <c r="J242" s="355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  <c r="FN242" s="13"/>
      <c r="FO242" s="13"/>
      <c r="FP242" s="13"/>
      <c r="FQ242" s="13"/>
      <c r="FR242" s="13"/>
      <c r="FS242" s="13"/>
      <c r="FT242" s="13"/>
      <c r="FU242" s="13"/>
      <c r="FV242" s="13"/>
      <c r="FW242" s="13"/>
      <c r="FX242" s="13"/>
      <c r="FY242" s="13"/>
      <c r="FZ242" s="13"/>
      <c r="GA242" s="13"/>
      <c r="GB242" s="13"/>
      <c r="GC242" s="13"/>
      <c r="GD242" s="13"/>
      <c r="GE242" s="13"/>
      <c r="GF242" s="13"/>
      <c r="GG242" s="13"/>
      <c r="GH242" s="13"/>
      <c r="GI242" s="13"/>
      <c r="GJ242" s="13"/>
      <c r="GK242" s="13"/>
      <c r="GL242" s="13"/>
      <c r="GM242" s="13"/>
      <c r="GN242" s="13"/>
      <c r="GO242" s="13"/>
      <c r="GP242" s="13"/>
      <c r="GQ242" s="13"/>
      <c r="GR242" s="13"/>
      <c r="GS242" s="13"/>
      <c r="GT242" s="13"/>
      <c r="GU242" s="13"/>
      <c r="GV242" s="13"/>
      <c r="GW242" s="13"/>
      <c r="GX242" s="13"/>
      <c r="GY242" s="13"/>
      <c r="GZ242" s="13"/>
      <c r="HA242" s="13"/>
      <c r="HB242" s="13"/>
      <c r="HC242" s="13"/>
      <c r="HD242" s="13"/>
      <c r="HE242" s="13"/>
      <c r="HF242" s="13"/>
      <c r="HG242" s="13"/>
      <c r="HH242" s="13"/>
      <c r="HI242" s="13"/>
      <c r="HJ242" s="13"/>
      <c r="HK242" s="13"/>
      <c r="HL242" s="13"/>
      <c r="HM242" s="13"/>
      <c r="HN242" s="13"/>
      <c r="HO242" s="13"/>
      <c r="HP242" s="13"/>
      <c r="HQ242" s="13"/>
      <c r="HR242" s="13"/>
      <c r="HS242" s="13"/>
      <c r="HT242" s="13"/>
      <c r="HU242" s="13"/>
      <c r="HV242" s="13"/>
      <c r="HW242" s="13"/>
      <c r="HX242" s="13"/>
      <c r="HY242" s="13"/>
      <c r="HZ242" s="13"/>
      <c r="IA242" s="13"/>
      <c r="IB242" s="13"/>
      <c r="IC242" s="13"/>
      <c r="ID242" s="13"/>
      <c r="IE242" s="13"/>
      <c r="IF242" s="13"/>
      <c r="IG242" s="13"/>
      <c r="IH242" s="13"/>
      <c r="II242" s="13"/>
      <c r="IJ242" s="13"/>
      <c r="IK242" s="13"/>
      <c r="IL242" s="13"/>
    </row>
    <row r="243" spans="1:246" s="14" customFormat="1" ht="105.45" customHeight="1" outlineLevel="1">
      <c r="A243" s="376" t="s">
        <v>912</v>
      </c>
      <c r="B243" s="365" t="s">
        <v>903</v>
      </c>
      <c r="C243" s="342" t="s">
        <v>20</v>
      </c>
      <c r="D243" s="344">
        <v>1</v>
      </c>
      <c r="E243" s="366"/>
      <c r="F243" s="367"/>
      <c r="G243" s="368">
        <v>0</v>
      </c>
      <c r="H243" s="368"/>
      <c r="I243" s="369"/>
      <c r="J243" s="355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  <c r="EL243" s="13"/>
      <c r="EM243" s="13"/>
      <c r="EN243" s="13"/>
      <c r="EO243" s="13"/>
      <c r="EP243" s="13"/>
      <c r="EQ243" s="13"/>
      <c r="ER243" s="13"/>
      <c r="ES243" s="13"/>
      <c r="ET243" s="13"/>
      <c r="EU243" s="13"/>
      <c r="EV243" s="13"/>
      <c r="EW243" s="13"/>
      <c r="EX243" s="13"/>
      <c r="EY243" s="13"/>
      <c r="EZ243" s="13"/>
      <c r="FA243" s="13"/>
      <c r="FB243" s="13"/>
      <c r="FC243" s="13"/>
      <c r="FD243" s="13"/>
      <c r="FE243" s="13"/>
      <c r="FF243" s="13"/>
      <c r="FG243" s="13"/>
      <c r="FH243" s="13"/>
      <c r="FI243" s="13"/>
      <c r="FJ243" s="13"/>
      <c r="FK243" s="13"/>
      <c r="FL243" s="13"/>
      <c r="FM243" s="13"/>
      <c r="FN243" s="13"/>
      <c r="FO243" s="13"/>
      <c r="FP243" s="13"/>
      <c r="FQ243" s="13"/>
      <c r="FR243" s="13"/>
      <c r="FS243" s="13"/>
      <c r="FT243" s="13"/>
      <c r="FU243" s="13"/>
      <c r="FV243" s="13"/>
      <c r="FW243" s="13"/>
      <c r="FX243" s="13"/>
      <c r="FY243" s="13"/>
      <c r="FZ243" s="13"/>
      <c r="GA243" s="13"/>
      <c r="GB243" s="13"/>
      <c r="GC243" s="13"/>
      <c r="GD243" s="13"/>
      <c r="GE243" s="13"/>
      <c r="GF243" s="13"/>
      <c r="GG243" s="13"/>
      <c r="GH243" s="13"/>
      <c r="GI243" s="13"/>
      <c r="GJ243" s="13"/>
      <c r="GK243" s="13"/>
      <c r="GL243" s="13"/>
      <c r="GM243" s="13"/>
      <c r="GN243" s="13"/>
      <c r="GO243" s="13"/>
      <c r="GP243" s="13"/>
      <c r="GQ243" s="13"/>
      <c r="GR243" s="13"/>
      <c r="GS243" s="13"/>
      <c r="GT243" s="13"/>
      <c r="GU243" s="13"/>
      <c r="GV243" s="13"/>
      <c r="GW243" s="13"/>
      <c r="GX243" s="13"/>
      <c r="GY243" s="13"/>
      <c r="GZ243" s="13"/>
      <c r="HA243" s="13"/>
      <c r="HB243" s="13"/>
      <c r="HC243" s="13"/>
      <c r="HD243" s="13"/>
      <c r="HE243" s="13"/>
      <c r="HF243" s="13"/>
      <c r="HG243" s="13"/>
      <c r="HH243" s="13"/>
      <c r="HI243" s="13"/>
      <c r="HJ243" s="13"/>
      <c r="HK243" s="13"/>
      <c r="HL243" s="13"/>
      <c r="HM243" s="13"/>
      <c r="HN243" s="13"/>
      <c r="HO243" s="13"/>
      <c r="HP243" s="13"/>
      <c r="HQ243" s="13"/>
      <c r="HR243" s="13"/>
      <c r="HS243" s="13"/>
      <c r="HT243" s="13"/>
      <c r="HU243" s="13"/>
      <c r="HV243" s="13"/>
      <c r="HW243" s="13"/>
      <c r="HX243" s="13"/>
      <c r="HY243" s="13"/>
      <c r="HZ243" s="13"/>
      <c r="IA243" s="13"/>
      <c r="IB243" s="13"/>
      <c r="IC243" s="13"/>
      <c r="ID243" s="13"/>
      <c r="IE243" s="13"/>
      <c r="IF243" s="13"/>
      <c r="IG243" s="13"/>
      <c r="IH243" s="13"/>
      <c r="II243" s="13"/>
      <c r="IJ243" s="13"/>
      <c r="IK243" s="13"/>
      <c r="IL243" s="13"/>
    </row>
    <row r="244" spans="1:246" s="14" customFormat="1" ht="21" customHeight="1">
      <c r="A244" s="375" t="s">
        <v>913</v>
      </c>
      <c r="B244" s="385" t="s">
        <v>1372</v>
      </c>
      <c r="C244" s="316"/>
      <c r="D244" s="311"/>
      <c r="E244" s="311"/>
      <c r="F244" s="312"/>
      <c r="G244" s="313"/>
      <c r="H244" s="313">
        <f>SUM(G245)</f>
        <v>0</v>
      </c>
      <c r="I244" s="314"/>
      <c r="J244" s="355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  <c r="EL244" s="13"/>
      <c r="EM244" s="13"/>
      <c r="EN244" s="13"/>
      <c r="EO244" s="13"/>
      <c r="EP244" s="13"/>
      <c r="EQ244" s="13"/>
      <c r="ER244" s="13"/>
      <c r="ES244" s="13"/>
      <c r="ET244" s="13"/>
      <c r="EU244" s="13"/>
      <c r="EV244" s="13"/>
      <c r="EW244" s="13"/>
      <c r="EX244" s="13"/>
      <c r="EY244" s="13"/>
      <c r="EZ244" s="13"/>
      <c r="FA244" s="13"/>
      <c r="FB244" s="13"/>
      <c r="FC244" s="13"/>
      <c r="FD244" s="13"/>
      <c r="FE244" s="13"/>
      <c r="FF244" s="13"/>
      <c r="FG244" s="13"/>
      <c r="FH244" s="13"/>
      <c r="FI244" s="13"/>
      <c r="FJ244" s="13"/>
      <c r="FK244" s="13"/>
      <c r="FL244" s="13"/>
      <c r="FM244" s="13"/>
      <c r="FN244" s="13"/>
      <c r="FO244" s="13"/>
      <c r="FP244" s="13"/>
      <c r="FQ244" s="13"/>
      <c r="FR244" s="13"/>
      <c r="FS244" s="13"/>
      <c r="FT244" s="13"/>
      <c r="FU244" s="13"/>
      <c r="FV244" s="13"/>
      <c r="FW244" s="13"/>
      <c r="FX244" s="13"/>
      <c r="FY244" s="13"/>
      <c r="FZ244" s="13"/>
      <c r="GA244" s="13"/>
      <c r="GB244" s="13"/>
      <c r="GC244" s="13"/>
      <c r="GD244" s="13"/>
      <c r="GE244" s="13"/>
      <c r="GF244" s="13"/>
      <c r="GG244" s="13"/>
      <c r="GH244" s="13"/>
      <c r="GI244" s="13"/>
      <c r="GJ244" s="13"/>
      <c r="GK244" s="13"/>
      <c r="GL244" s="13"/>
      <c r="GM244" s="13"/>
      <c r="GN244" s="13"/>
      <c r="GO244" s="13"/>
      <c r="GP244" s="13"/>
      <c r="GQ244" s="13"/>
      <c r="GR244" s="13"/>
      <c r="GS244" s="13"/>
      <c r="GT244" s="13"/>
      <c r="GU244" s="13"/>
      <c r="GV244" s="13"/>
      <c r="GW244" s="13"/>
      <c r="GX244" s="13"/>
      <c r="GY244" s="13"/>
      <c r="GZ244" s="13"/>
      <c r="HA244" s="13"/>
      <c r="HB244" s="13"/>
      <c r="HC244" s="13"/>
      <c r="HD244" s="13"/>
      <c r="HE244" s="13"/>
      <c r="HF244" s="13"/>
      <c r="HG244" s="13"/>
      <c r="HH244" s="13"/>
      <c r="HI244" s="13"/>
      <c r="HJ244" s="13"/>
      <c r="HK244" s="13"/>
      <c r="HL244" s="13"/>
      <c r="HM244" s="13"/>
      <c r="HN244" s="13"/>
      <c r="HO244" s="13"/>
      <c r="HP244" s="13"/>
      <c r="HQ244" s="13"/>
      <c r="HR244" s="13"/>
      <c r="HS244" s="13"/>
      <c r="HT244" s="13"/>
      <c r="HU244" s="13"/>
      <c r="HV244" s="13"/>
      <c r="HW244" s="13"/>
      <c r="HX244" s="13"/>
      <c r="HY244" s="13"/>
      <c r="HZ244" s="13"/>
      <c r="IA244" s="13"/>
      <c r="IB244" s="13"/>
      <c r="IC244" s="13"/>
      <c r="ID244" s="13"/>
      <c r="IE244" s="13"/>
      <c r="IF244" s="13"/>
      <c r="IG244" s="13"/>
      <c r="IH244" s="13"/>
      <c r="II244" s="13"/>
      <c r="IJ244" s="13"/>
      <c r="IK244" s="13"/>
      <c r="IL244" s="13"/>
    </row>
    <row r="245" spans="1:246" s="14" customFormat="1" ht="109.2" customHeight="1" outlineLevel="1">
      <c r="A245" s="398" t="s">
        <v>915</v>
      </c>
      <c r="B245" s="399" t="s">
        <v>906</v>
      </c>
      <c r="C245" s="400" t="s">
        <v>19</v>
      </c>
      <c r="D245" s="401">
        <v>1</v>
      </c>
      <c r="E245" s="402"/>
      <c r="F245" s="403"/>
      <c r="G245" s="404">
        <f>E245*F245</f>
        <v>0</v>
      </c>
      <c r="H245" s="404"/>
      <c r="I245" s="405" t="s">
        <v>1416</v>
      </c>
      <c r="J245" s="355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  <c r="EL245" s="13"/>
      <c r="EM245" s="13"/>
      <c r="EN245" s="13"/>
      <c r="EO245" s="13"/>
      <c r="EP245" s="13"/>
      <c r="EQ245" s="13"/>
      <c r="ER245" s="13"/>
      <c r="ES245" s="13"/>
      <c r="ET245" s="13"/>
      <c r="EU245" s="13"/>
      <c r="EV245" s="13"/>
      <c r="EW245" s="13"/>
      <c r="EX245" s="13"/>
      <c r="EY245" s="13"/>
      <c r="EZ245" s="13"/>
      <c r="FA245" s="13"/>
      <c r="FB245" s="13"/>
      <c r="FC245" s="13"/>
      <c r="FD245" s="13"/>
      <c r="FE245" s="13"/>
      <c r="FF245" s="13"/>
      <c r="FG245" s="13"/>
      <c r="FH245" s="13"/>
      <c r="FI245" s="13"/>
      <c r="FJ245" s="13"/>
      <c r="FK245" s="13"/>
      <c r="FL245" s="13"/>
      <c r="FM245" s="13"/>
      <c r="FN245" s="13"/>
      <c r="FO245" s="13"/>
      <c r="FP245" s="13"/>
      <c r="FQ245" s="13"/>
      <c r="FR245" s="13"/>
      <c r="FS245" s="13"/>
      <c r="FT245" s="13"/>
      <c r="FU245" s="13"/>
      <c r="FV245" s="13"/>
      <c r="FW245" s="13"/>
      <c r="FX245" s="13"/>
      <c r="FY245" s="13"/>
      <c r="FZ245" s="13"/>
      <c r="GA245" s="13"/>
      <c r="GB245" s="13"/>
      <c r="GC245" s="13"/>
      <c r="GD245" s="13"/>
      <c r="GE245" s="13"/>
      <c r="GF245" s="13"/>
      <c r="GG245" s="13"/>
      <c r="GH245" s="13"/>
      <c r="GI245" s="13"/>
      <c r="GJ245" s="13"/>
      <c r="GK245" s="13"/>
      <c r="GL245" s="13"/>
      <c r="GM245" s="13"/>
      <c r="GN245" s="13"/>
      <c r="GO245" s="13"/>
      <c r="GP245" s="13"/>
      <c r="GQ245" s="13"/>
      <c r="GR245" s="13"/>
      <c r="GS245" s="13"/>
      <c r="GT245" s="13"/>
      <c r="GU245" s="13"/>
      <c r="GV245" s="13"/>
      <c r="GW245" s="13"/>
      <c r="GX245" s="13"/>
      <c r="GY245" s="13"/>
      <c r="GZ245" s="13"/>
      <c r="HA245" s="13"/>
      <c r="HB245" s="13"/>
      <c r="HC245" s="13"/>
      <c r="HD245" s="13"/>
      <c r="HE245" s="13"/>
      <c r="HF245" s="13"/>
      <c r="HG245" s="13"/>
      <c r="HH245" s="13"/>
      <c r="HI245" s="13"/>
      <c r="HJ245" s="13"/>
      <c r="HK245" s="13"/>
      <c r="HL245" s="13"/>
      <c r="HM245" s="13"/>
      <c r="HN245" s="13"/>
      <c r="HO245" s="13"/>
      <c r="HP245" s="13"/>
      <c r="HQ245" s="13"/>
      <c r="HR245" s="13"/>
      <c r="HS245" s="13"/>
      <c r="HT245" s="13"/>
      <c r="HU245" s="13"/>
      <c r="HV245" s="13"/>
      <c r="HW245" s="13"/>
      <c r="HX245" s="13"/>
      <c r="HY245" s="13"/>
      <c r="HZ245" s="13"/>
      <c r="IA245" s="13"/>
      <c r="IB245" s="13"/>
      <c r="IC245" s="13"/>
      <c r="ID245" s="13"/>
      <c r="IE245" s="13"/>
      <c r="IF245" s="13"/>
      <c r="IG245" s="13"/>
      <c r="IH245" s="13"/>
      <c r="II245" s="13"/>
      <c r="IJ245" s="13"/>
      <c r="IK245" s="13"/>
      <c r="IL245" s="13"/>
    </row>
    <row r="246" spans="1:246" s="14" customFormat="1" ht="130.80000000000001" customHeight="1" outlineLevel="1">
      <c r="A246" s="406"/>
      <c r="B246" s="407" t="s">
        <v>907</v>
      </c>
      <c r="C246" s="408"/>
      <c r="D246" s="409"/>
      <c r="E246" s="410"/>
      <c r="F246" s="411"/>
      <c r="G246" s="412"/>
      <c r="H246" s="412"/>
      <c r="I246" s="413"/>
      <c r="J246" s="355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  <c r="EL246" s="13"/>
      <c r="EM246" s="13"/>
      <c r="EN246" s="13"/>
      <c r="EO246" s="13"/>
      <c r="EP246" s="13"/>
      <c r="EQ246" s="13"/>
      <c r="ER246" s="13"/>
      <c r="ES246" s="13"/>
      <c r="ET246" s="13"/>
      <c r="EU246" s="13"/>
      <c r="EV246" s="13"/>
      <c r="EW246" s="13"/>
      <c r="EX246" s="13"/>
      <c r="EY246" s="13"/>
      <c r="EZ246" s="13"/>
      <c r="FA246" s="13"/>
      <c r="FB246" s="13"/>
      <c r="FC246" s="13"/>
      <c r="FD246" s="13"/>
      <c r="FE246" s="13"/>
      <c r="FF246" s="13"/>
      <c r="FG246" s="13"/>
      <c r="FH246" s="13"/>
      <c r="FI246" s="13"/>
      <c r="FJ246" s="13"/>
      <c r="FK246" s="13"/>
      <c r="FL246" s="13"/>
      <c r="FM246" s="13"/>
      <c r="FN246" s="13"/>
      <c r="FO246" s="13"/>
      <c r="FP246" s="13"/>
      <c r="FQ246" s="13"/>
      <c r="FR246" s="13"/>
      <c r="FS246" s="13"/>
      <c r="FT246" s="13"/>
      <c r="FU246" s="13"/>
      <c r="FV246" s="13"/>
      <c r="FW246" s="13"/>
      <c r="FX246" s="13"/>
      <c r="FY246" s="13"/>
      <c r="FZ246" s="13"/>
      <c r="GA246" s="13"/>
      <c r="GB246" s="13"/>
      <c r="GC246" s="13"/>
      <c r="GD246" s="13"/>
      <c r="GE246" s="13"/>
      <c r="GF246" s="13"/>
      <c r="GG246" s="13"/>
      <c r="GH246" s="13"/>
      <c r="GI246" s="13"/>
      <c r="GJ246" s="13"/>
      <c r="GK246" s="13"/>
      <c r="GL246" s="13"/>
      <c r="GM246" s="13"/>
      <c r="GN246" s="13"/>
      <c r="GO246" s="13"/>
      <c r="GP246" s="13"/>
      <c r="GQ246" s="13"/>
      <c r="GR246" s="13"/>
      <c r="GS246" s="13"/>
      <c r="GT246" s="13"/>
      <c r="GU246" s="13"/>
      <c r="GV246" s="13"/>
      <c r="GW246" s="13"/>
      <c r="GX246" s="13"/>
      <c r="GY246" s="13"/>
      <c r="GZ246" s="13"/>
      <c r="HA246" s="13"/>
      <c r="HB246" s="13"/>
      <c r="HC246" s="13"/>
      <c r="HD246" s="13"/>
      <c r="HE246" s="13"/>
      <c r="HF246" s="13"/>
      <c r="HG246" s="13"/>
      <c r="HH246" s="13"/>
      <c r="HI246" s="13"/>
      <c r="HJ246" s="13"/>
      <c r="HK246" s="13"/>
      <c r="HL246" s="13"/>
      <c r="HM246" s="13"/>
      <c r="HN246" s="13"/>
      <c r="HO246" s="13"/>
      <c r="HP246" s="13"/>
      <c r="HQ246" s="13"/>
      <c r="HR246" s="13"/>
      <c r="HS246" s="13"/>
      <c r="HT246" s="13"/>
      <c r="HU246" s="13"/>
      <c r="HV246" s="13"/>
      <c r="HW246" s="13"/>
      <c r="HX246" s="13"/>
      <c r="HY246" s="13"/>
      <c r="HZ246" s="13"/>
      <c r="IA246" s="13"/>
      <c r="IB246" s="13"/>
      <c r="IC246" s="13"/>
      <c r="ID246" s="13"/>
      <c r="IE246" s="13"/>
      <c r="IF246" s="13"/>
      <c r="IG246" s="13"/>
      <c r="IH246" s="13"/>
      <c r="II246" s="13"/>
      <c r="IJ246" s="13"/>
      <c r="IK246" s="13"/>
      <c r="IL246" s="13"/>
    </row>
    <row r="247" spans="1:246" s="14" customFormat="1" ht="119.55" customHeight="1" outlineLevel="1">
      <c r="A247" s="406"/>
      <c r="B247" s="407" t="s">
        <v>908</v>
      </c>
      <c r="C247" s="408"/>
      <c r="D247" s="409"/>
      <c r="E247" s="410"/>
      <c r="F247" s="411"/>
      <c r="G247" s="412"/>
      <c r="H247" s="412"/>
      <c r="I247" s="413"/>
      <c r="J247" s="355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  <c r="DL247" s="13"/>
      <c r="DM247" s="13"/>
      <c r="DN247" s="13"/>
      <c r="DO247" s="13"/>
      <c r="DP247" s="13"/>
      <c r="DQ247" s="13"/>
      <c r="DR247" s="13"/>
      <c r="DS247" s="13"/>
      <c r="DT247" s="13"/>
      <c r="DU247" s="13"/>
      <c r="DV247" s="13"/>
      <c r="DW247" s="13"/>
      <c r="DX247" s="13"/>
      <c r="DY247" s="13"/>
      <c r="DZ247" s="13"/>
      <c r="EA247" s="13"/>
      <c r="EB247" s="13"/>
      <c r="EC247" s="13"/>
      <c r="ED247" s="13"/>
      <c r="EE247" s="13"/>
      <c r="EF247" s="13"/>
      <c r="EG247" s="13"/>
      <c r="EH247" s="13"/>
      <c r="EI247" s="13"/>
      <c r="EJ247" s="13"/>
      <c r="EK247" s="13"/>
      <c r="EL247" s="13"/>
      <c r="EM247" s="13"/>
      <c r="EN247" s="13"/>
      <c r="EO247" s="13"/>
      <c r="EP247" s="13"/>
      <c r="EQ247" s="13"/>
      <c r="ER247" s="13"/>
      <c r="ES247" s="13"/>
      <c r="ET247" s="13"/>
      <c r="EU247" s="13"/>
      <c r="EV247" s="13"/>
      <c r="EW247" s="13"/>
      <c r="EX247" s="13"/>
      <c r="EY247" s="13"/>
      <c r="EZ247" s="13"/>
      <c r="FA247" s="13"/>
      <c r="FB247" s="13"/>
      <c r="FC247" s="13"/>
      <c r="FD247" s="13"/>
      <c r="FE247" s="13"/>
      <c r="FF247" s="13"/>
      <c r="FG247" s="13"/>
      <c r="FH247" s="13"/>
      <c r="FI247" s="13"/>
      <c r="FJ247" s="13"/>
      <c r="FK247" s="13"/>
      <c r="FL247" s="13"/>
      <c r="FM247" s="13"/>
      <c r="FN247" s="13"/>
      <c r="FO247" s="13"/>
      <c r="FP247" s="13"/>
      <c r="FQ247" s="13"/>
      <c r="FR247" s="13"/>
      <c r="FS247" s="13"/>
      <c r="FT247" s="13"/>
      <c r="FU247" s="13"/>
      <c r="FV247" s="13"/>
      <c r="FW247" s="13"/>
      <c r="FX247" s="13"/>
      <c r="FY247" s="13"/>
      <c r="FZ247" s="13"/>
      <c r="GA247" s="13"/>
      <c r="GB247" s="13"/>
      <c r="GC247" s="13"/>
      <c r="GD247" s="13"/>
      <c r="GE247" s="13"/>
      <c r="GF247" s="13"/>
      <c r="GG247" s="13"/>
      <c r="GH247" s="13"/>
      <c r="GI247" s="13"/>
      <c r="GJ247" s="13"/>
      <c r="GK247" s="13"/>
      <c r="GL247" s="13"/>
      <c r="GM247" s="13"/>
      <c r="GN247" s="13"/>
      <c r="GO247" s="13"/>
      <c r="GP247" s="13"/>
      <c r="GQ247" s="13"/>
      <c r="GR247" s="13"/>
      <c r="GS247" s="13"/>
      <c r="GT247" s="13"/>
      <c r="GU247" s="13"/>
      <c r="GV247" s="13"/>
      <c r="GW247" s="13"/>
      <c r="GX247" s="13"/>
      <c r="GY247" s="13"/>
      <c r="GZ247" s="13"/>
      <c r="HA247" s="13"/>
      <c r="HB247" s="13"/>
      <c r="HC247" s="13"/>
      <c r="HD247" s="13"/>
      <c r="HE247" s="13"/>
      <c r="HF247" s="13"/>
      <c r="HG247" s="13"/>
      <c r="HH247" s="13"/>
      <c r="HI247" s="13"/>
      <c r="HJ247" s="13"/>
      <c r="HK247" s="13"/>
      <c r="HL247" s="13"/>
      <c r="HM247" s="13"/>
      <c r="HN247" s="13"/>
      <c r="HO247" s="13"/>
      <c r="HP247" s="13"/>
      <c r="HQ247" s="13"/>
      <c r="HR247" s="13"/>
      <c r="HS247" s="13"/>
      <c r="HT247" s="13"/>
      <c r="HU247" s="13"/>
      <c r="HV247" s="13"/>
      <c r="HW247" s="13"/>
      <c r="HX247" s="13"/>
      <c r="HY247" s="13"/>
      <c r="HZ247" s="13"/>
      <c r="IA247" s="13"/>
      <c r="IB247" s="13"/>
      <c r="IC247" s="13"/>
      <c r="ID247" s="13"/>
      <c r="IE247" s="13"/>
      <c r="IF247" s="13"/>
      <c r="IG247" s="13"/>
      <c r="IH247" s="13"/>
      <c r="II247" s="13"/>
      <c r="IJ247" s="13"/>
      <c r="IK247" s="13"/>
      <c r="IL247" s="13"/>
    </row>
    <row r="248" spans="1:246" s="14" customFormat="1" ht="105.45" customHeight="1" outlineLevel="1">
      <c r="A248" s="406"/>
      <c r="B248" s="407" t="s">
        <v>909</v>
      </c>
      <c r="C248" s="408"/>
      <c r="D248" s="409"/>
      <c r="E248" s="410"/>
      <c r="F248" s="411"/>
      <c r="G248" s="412"/>
      <c r="H248" s="412"/>
      <c r="I248" s="413"/>
      <c r="J248" s="355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  <c r="DL248" s="13"/>
      <c r="DM248" s="13"/>
      <c r="DN248" s="13"/>
      <c r="DO248" s="13"/>
      <c r="DP248" s="13"/>
      <c r="DQ248" s="13"/>
      <c r="DR248" s="13"/>
      <c r="DS248" s="13"/>
      <c r="DT248" s="13"/>
      <c r="DU248" s="13"/>
      <c r="DV248" s="13"/>
      <c r="DW248" s="13"/>
      <c r="DX248" s="13"/>
      <c r="DY248" s="13"/>
      <c r="DZ248" s="13"/>
      <c r="EA248" s="13"/>
      <c r="EB248" s="13"/>
      <c r="EC248" s="13"/>
      <c r="ED248" s="13"/>
      <c r="EE248" s="13"/>
      <c r="EF248" s="13"/>
      <c r="EG248" s="13"/>
      <c r="EH248" s="13"/>
      <c r="EI248" s="13"/>
      <c r="EJ248" s="13"/>
      <c r="EK248" s="13"/>
      <c r="EL248" s="13"/>
      <c r="EM248" s="13"/>
      <c r="EN248" s="13"/>
      <c r="EO248" s="13"/>
      <c r="EP248" s="13"/>
      <c r="EQ248" s="13"/>
      <c r="ER248" s="13"/>
      <c r="ES248" s="13"/>
      <c r="ET248" s="13"/>
      <c r="EU248" s="13"/>
      <c r="EV248" s="13"/>
      <c r="EW248" s="13"/>
      <c r="EX248" s="13"/>
      <c r="EY248" s="13"/>
      <c r="EZ248" s="13"/>
      <c r="FA248" s="13"/>
      <c r="FB248" s="13"/>
      <c r="FC248" s="13"/>
      <c r="FD248" s="13"/>
      <c r="FE248" s="13"/>
      <c r="FF248" s="13"/>
      <c r="FG248" s="13"/>
      <c r="FH248" s="13"/>
      <c r="FI248" s="13"/>
      <c r="FJ248" s="13"/>
      <c r="FK248" s="13"/>
      <c r="FL248" s="13"/>
      <c r="FM248" s="13"/>
      <c r="FN248" s="13"/>
      <c r="FO248" s="13"/>
      <c r="FP248" s="13"/>
      <c r="FQ248" s="13"/>
      <c r="FR248" s="13"/>
      <c r="FS248" s="13"/>
      <c r="FT248" s="13"/>
      <c r="FU248" s="13"/>
      <c r="FV248" s="13"/>
      <c r="FW248" s="13"/>
      <c r="FX248" s="13"/>
      <c r="FY248" s="13"/>
      <c r="FZ248" s="13"/>
      <c r="GA248" s="13"/>
      <c r="GB248" s="13"/>
      <c r="GC248" s="13"/>
      <c r="GD248" s="13"/>
      <c r="GE248" s="13"/>
      <c r="GF248" s="13"/>
      <c r="GG248" s="13"/>
      <c r="GH248" s="13"/>
      <c r="GI248" s="13"/>
      <c r="GJ248" s="13"/>
      <c r="GK248" s="13"/>
      <c r="GL248" s="13"/>
      <c r="GM248" s="13"/>
      <c r="GN248" s="13"/>
      <c r="GO248" s="13"/>
      <c r="GP248" s="13"/>
      <c r="GQ248" s="13"/>
      <c r="GR248" s="13"/>
      <c r="GS248" s="13"/>
      <c r="GT248" s="13"/>
      <c r="GU248" s="13"/>
      <c r="GV248" s="13"/>
      <c r="GW248" s="13"/>
      <c r="GX248" s="13"/>
      <c r="GY248" s="13"/>
      <c r="GZ248" s="13"/>
      <c r="HA248" s="13"/>
      <c r="HB248" s="13"/>
      <c r="HC248" s="13"/>
      <c r="HD248" s="13"/>
      <c r="HE248" s="13"/>
      <c r="HF248" s="13"/>
      <c r="HG248" s="13"/>
      <c r="HH248" s="13"/>
      <c r="HI248" s="13"/>
      <c r="HJ248" s="13"/>
      <c r="HK248" s="13"/>
      <c r="HL248" s="13"/>
      <c r="HM248" s="13"/>
      <c r="HN248" s="13"/>
      <c r="HO248" s="13"/>
      <c r="HP248" s="13"/>
      <c r="HQ248" s="13"/>
      <c r="HR248" s="13"/>
      <c r="HS248" s="13"/>
      <c r="HT248" s="13"/>
      <c r="HU248" s="13"/>
      <c r="HV248" s="13"/>
      <c r="HW248" s="13"/>
      <c r="HX248" s="13"/>
      <c r="HY248" s="13"/>
      <c r="HZ248" s="13"/>
      <c r="IA248" s="13"/>
      <c r="IB248" s="13"/>
      <c r="IC248" s="13"/>
      <c r="ID248" s="13"/>
      <c r="IE248" s="13"/>
      <c r="IF248" s="13"/>
      <c r="IG248" s="13"/>
      <c r="IH248" s="13"/>
      <c r="II248" s="13"/>
      <c r="IJ248" s="13"/>
      <c r="IK248" s="13"/>
      <c r="IL248" s="13"/>
    </row>
    <row r="249" spans="1:246" s="14" customFormat="1" ht="84.45" customHeight="1" outlineLevel="1">
      <c r="A249" s="406"/>
      <c r="B249" s="407" t="s">
        <v>910</v>
      </c>
      <c r="C249" s="408"/>
      <c r="D249" s="409"/>
      <c r="E249" s="410"/>
      <c r="F249" s="411"/>
      <c r="G249" s="412"/>
      <c r="H249" s="412"/>
      <c r="I249" s="413"/>
      <c r="J249" s="355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  <c r="EL249" s="13"/>
      <c r="EM249" s="13"/>
      <c r="EN249" s="13"/>
      <c r="EO249" s="13"/>
      <c r="EP249" s="13"/>
      <c r="EQ249" s="13"/>
      <c r="ER249" s="13"/>
      <c r="ES249" s="13"/>
      <c r="ET249" s="13"/>
      <c r="EU249" s="13"/>
      <c r="EV249" s="13"/>
      <c r="EW249" s="13"/>
      <c r="EX249" s="13"/>
      <c r="EY249" s="13"/>
      <c r="EZ249" s="13"/>
      <c r="FA249" s="13"/>
      <c r="FB249" s="13"/>
      <c r="FC249" s="13"/>
      <c r="FD249" s="13"/>
      <c r="FE249" s="13"/>
      <c r="FF249" s="13"/>
      <c r="FG249" s="13"/>
      <c r="FH249" s="13"/>
      <c r="FI249" s="13"/>
      <c r="FJ249" s="13"/>
      <c r="FK249" s="13"/>
      <c r="FL249" s="13"/>
      <c r="FM249" s="13"/>
      <c r="FN249" s="13"/>
      <c r="FO249" s="13"/>
      <c r="FP249" s="13"/>
      <c r="FQ249" s="13"/>
      <c r="FR249" s="13"/>
      <c r="FS249" s="13"/>
      <c r="FT249" s="13"/>
      <c r="FU249" s="13"/>
      <c r="FV249" s="13"/>
      <c r="FW249" s="13"/>
      <c r="FX249" s="13"/>
      <c r="FY249" s="13"/>
      <c r="FZ249" s="13"/>
      <c r="GA249" s="13"/>
      <c r="GB249" s="13"/>
      <c r="GC249" s="13"/>
      <c r="GD249" s="13"/>
      <c r="GE249" s="13"/>
      <c r="GF249" s="13"/>
      <c r="GG249" s="13"/>
      <c r="GH249" s="13"/>
      <c r="GI249" s="13"/>
      <c r="GJ249" s="13"/>
      <c r="GK249" s="13"/>
      <c r="GL249" s="13"/>
      <c r="GM249" s="13"/>
      <c r="GN249" s="13"/>
      <c r="GO249" s="13"/>
      <c r="GP249" s="13"/>
      <c r="GQ249" s="13"/>
      <c r="GR249" s="13"/>
      <c r="GS249" s="13"/>
      <c r="GT249" s="13"/>
      <c r="GU249" s="13"/>
      <c r="GV249" s="13"/>
      <c r="GW249" s="13"/>
      <c r="GX249" s="13"/>
      <c r="GY249" s="13"/>
      <c r="GZ249" s="13"/>
      <c r="HA249" s="13"/>
      <c r="HB249" s="13"/>
      <c r="HC249" s="13"/>
      <c r="HD249" s="13"/>
      <c r="HE249" s="13"/>
      <c r="HF249" s="13"/>
      <c r="HG249" s="13"/>
      <c r="HH249" s="13"/>
      <c r="HI249" s="13"/>
      <c r="HJ249" s="13"/>
      <c r="HK249" s="13"/>
      <c r="HL249" s="13"/>
      <c r="HM249" s="13"/>
      <c r="HN249" s="13"/>
      <c r="HO249" s="13"/>
      <c r="HP249" s="13"/>
      <c r="HQ249" s="13"/>
      <c r="HR249" s="13"/>
      <c r="HS249" s="13"/>
      <c r="HT249" s="13"/>
      <c r="HU249" s="13"/>
      <c r="HV249" s="13"/>
      <c r="HW249" s="13"/>
      <c r="HX249" s="13"/>
      <c r="HY249" s="13"/>
      <c r="HZ249" s="13"/>
      <c r="IA249" s="13"/>
      <c r="IB249" s="13"/>
      <c r="IC249" s="13"/>
      <c r="ID249" s="13"/>
      <c r="IE249" s="13"/>
      <c r="IF249" s="13"/>
      <c r="IG249" s="13"/>
      <c r="IH249" s="13"/>
      <c r="II249" s="13"/>
      <c r="IJ249" s="13"/>
      <c r="IK249" s="13"/>
      <c r="IL249" s="13"/>
    </row>
    <row r="250" spans="1:246" s="14" customFormat="1" ht="208.8" customHeight="1" outlineLevel="1">
      <c r="A250" s="414"/>
      <c r="B250" s="415" t="s">
        <v>911</v>
      </c>
      <c r="C250" s="416"/>
      <c r="D250" s="417"/>
      <c r="E250" s="418"/>
      <c r="F250" s="419"/>
      <c r="G250" s="420"/>
      <c r="H250" s="420"/>
      <c r="I250" s="421"/>
      <c r="J250" s="355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  <c r="DG250" s="13"/>
      <c r="DH250" s="13"/>
      <c r="DI250" s="13"/>
      <c r="DJ250" s="13"/>
      <c r="DK250" s="13"/>
      <c r="DL250" s="13"/>
      <c r="DM250" s="13"/>
      <c r="DN250" s="13"/>
      <c r="DO250" s="13"/>
      <c r="DP250" s="13"/>
      <c r="DQ250" s="13"/>
      <c r="DR250" s="13"/>
      <c r="DS250" s="13"/>
      <c r="DT250" s="13"/>
      <c r="DU250" s="13"/>
      <c r="DV250" s="13"/>
      <c r="DW250" s="13"/>
      <c r="DX250" s="13"/>
      <c r="DY250" s="13"/>
      <c r="DZ250" s="13"/>
      <c r="EA250" s="13"/>
      <c r="EB250" s="13"/>
      <c r="EC250" s="13"/>
      <c r="ED250" s="13"/>
      <c r="EE250" s="13"/>
      <c r="EF250" s="13"/>
      <c r="EG250" s="13"/>
      <c r="EH250" s="13"/>
      <c r="EI250" s="13"/>
      <c r="EJ250" s="13"/>
      <c r="EK250" s="13"/>
      <c r="EL250" s="13"/>
      <c r="EM250" s="13"/>
      <c r="EN250" s="13"/>
      <c r="EO250" s="13"/>
      <c r="EP250" s="13"/>
      <c r="EQ250" s="13"/>
      <c r="ER250" s="13"/>
      <c r="ES250" s="13"/>
      <c r="ET250" s="13"/>
      <c r="EU250" s="13"/>
      <c r="EV250" s="13"/>
      <c r="EW250" s="13"/>
      <c r="EX250" s="13"/>
      <c r="EY250" s="13"/>
      <c r="EZ250" s="13"/>
      <c r="FA250" s="13"/>
      <c r="FB250" s="13"/>
      <c r="FC250" s="13"/>
      <c r="FD250" s="13"/>
      <c r="FE250" s="13"/>
      <c r="FF250" s="13"/>
      <c r="FG250" s="13"/>
      <c r="FH250" s="13"/>
      <c r="FI250" s="13"/>
      <c r="FJ250" s="13"/>
      <c r="FK250" s="13"/>
      <c r="FL250" s="13"/>
      <c r="FM250" s="13"/>
      <c r="FN250" s="13"/>
      <c r="FO250" s="13"/>
      <c r="FP250" s="13"/>
      <c r="FQ250" s="13"/>
      <c r="FR250" s="13"/>
      <c r="FS250" s="13"/>
      <c r="FT250" s="13"/>
      <c r="FU250" s="13"/>
      <c r="FV250" s="13"/>
      <c r="FW250" s="13"/>
      <c r="FX250" s="13"/>
      <c r="FY250" s="13"/>
      <c r="FZ250" s="13"/>
      <c r="GA250" s="13"/>
      <c r="GB250" s="13"/>
      <c r="GC250" s="13"/>
      <c r="GD250" s="13"/>
      <c r="GE250" s="13"/>
      <c r="GF250" s="13"/>
      <c r="GG250" s="13"/>
      <c r="GH250" s="13"/>
      <c r="GI250" s="13"/>
      <c r="GJ250" s="13"/>
      <c r="GK250" s="13"/>
      <c r="GL250" s="13"/>
      <c r="GM250" s="13"/>
      <c r="GN250" s="13"/>
      <c r="GO250" s="13"/>
      <c r="GP250" s="13"/>
      <c r="GQ250" s="13"/>
      <c r="GR250" s="13"/>
      <c r="GS250" s="13"/>
      <c r="GT250" s="13"/>
      <c r="GU250" s="13"/>
      <c r="GV250" s="13"/>
      <c r="GW250" s="13"/>
      <c r="GX250" s="13"/>
      <c r="GY250" s="13"/>
      <c r="GZ250" s="13"/>
      <c r="HA250" s="13"/>
      <c r="HB250" s="13"/>
      <c r="HC250" s="13"/>
      <c r="HD250" s="13"/>
      <c r="HE250" s="13"/>
      <c r="HF250" s="13"/>
      <c r="HG250" s="13"/>
      <c r="HH250" s="13"/>
      <c r="HI250" s="13"/>
      <c r="HJ250" s="13"/>
      <c r="HK250" s="13"/>
      <c r="HL250" s="13"/>
      <c r="HM250" s="13"/>
      <c r="HN250" s="13"/>
      <c r="HO250" s="13"/>
      <c r="HP250" s="13"/>
      <c r="HQ250" s="13"/>
      <c r="HR250" s="13"/>
      <c r="HS250" s="13"/>
      <c r="HT250" s="13"/>
      <c r="HU250" s="13"/>
      <c r="HV250" s="13"/>
      <c r="HW250" s="13"/>
      <c r="HX250" s="13"/>
      <c r="HY250" s="13"/>
      <c r="HZ250" s="13"/>
      <c r="IA250" s="13"/>
      <c r="IB250" s="13"/>
      <c r="IC250" s="13"/>
      <c r="ID250" s="13"/>
      <c r="IE250" s="13"/>
      <c r="IF250" s="13"/>
      <c r="IG250" s="13"/>
      <c r="IH250" s="13"/>
      <c r="II250" s="13"/>
      <c r="IJ250" s="13"/>
      <c r="IK250" s="13"/>
      <c r="IL250" s="13"/>
    </row>
    <row r="251" spans="1:246" s="14" customFormat="1" ht="21" customHeight="1">
      <c r="A251" s="375" t="s">
        <v>916</v>
      </c>
      <c r="B251" s="385" t="s">
        <v>1371</v>
      </c>
      <c r="C251" s="316"/>
      <c r="D251" s="311"/>
      <c r="E251" s="311"/>
      <c r="F251" s="312"/>
      <c r="G251" s="313"/>
      <c r="H251" s="313">
        <f>SUM(G252)</f>
        <v>0</v>
      </c>
      <c r="I251" s="314"/>
      <c r="J251" s="355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  <c r="DG251" s="13"/>
      <c r="DH251" s="13"/>
      <c r="DI251" s="13"/>
      <c r="DJ251" s="13"/>
      <c r="DK251" s="13"/>
      <c r="DL251" s="13"/>
      <c r="DM251" s="13"/>
      <c r="DN251" s="13"/>
      <c r="DO251" s="13"/>
      <c r="DP251" s="13"/>
      <c r="DQ251" s="13"/>
      <c r="DR251" s="13"/>
      <c r="DS251" s="13"/>
      <c r="DT251" s="13"/>
      <c r="DU251" s="13"/>
      <c r="DV251" s="13"/>
      <c r="DW251" s="13"/>
      <c r="DX251" s="13"/>
      <c r="DY251" s="13"/>
      <c r="DZ251" s="13"/>
      <c r="EA251" s="13"/>
      <c r="EB251" s="13"/>
      <c r="EC251" s="13"/>
      <c r="ED251" s="13"/>
      <c r="EE251" s="13"/>
      <c r="EF251" s="13"/>
      <c r="EG251" s="13"/>
      <c r="EH251" s="13"/>
      <c r="EI251" s="13"/>
      <c r="EJ251" s="13"/>
      <c r="EK251" s="13"/>
      <c r="EL251" s="13"/>
      <c r="EM251" s="13"/>
      <c r="EN251" s="13"/>
      <c r="EO251" s="13"/>
      <c r="EP251" s="13"/>
      <c r="EQ251" s="13"/>
      <c r="ER251" s="13"/>
      <c r="ES251" s="13"/>
      <c r="ET251" s="13"/>
      <c r="EU251" s="13"/>
      <c r="EV251" s="13"/>
      <c r="EW251" s="13"/>
      <c r="EX251" s="13"/>
      <c r="EY251" s="13"/>
      <c r="EZ251" s="13"/>
      <c r="FA251" s="13"/>
      <c r="FB251" s="13"/>
      <c r="FC251" s="13"/>
      <c r="FD251" s="13"/>
      <c r="FE251" s="13"/>
      <c r="FF251" s="13"/>
      <c r="FG251" s="13"/>
      <c r="FH251" s="13"/>
      <c r="FI251" s="13"/>
      <c r="FJ251" s="13"/>
      <c r="FK251" s="13"/>
      <c r="FL251" s="13"/>
      <c r="FM251" s="13"/>
      <c r="FN251" s="13"/>
      <c r="FO251" s="13"/>
      <c r="FP251" s="13"/>
      <c r="FQ251" s="13"/>
      <c r="FR251" s="13"/>
      <c r="FS251" s="13"/>
      <c r="FT251" s="13"/>
      <c r="FU251" s="13"/>
      <c r="FV251" s="13"/>
      <c r="FW251" s="13"/>
      <c r="FX251" s="13"/>
      <c r="FY251" s="13"/>
      <c r="FZ251" s="13"/>
      <c r="GA251" s="13"/>
      <c r="GB251" s="13"/>
      <c r="GC251" s="13"/>
      <c r="GD251" s="13"/>
      <c r="GE251" s="13"/>
      <c r="GF251" s="13"/>
      <c r="GG251" s="13"/>
      <c r="GH251" s="13"/>
      <c r="GI251" s="13"/>
      <c r="GJ251" s="13"/>
      <c r="GK251" s="13"/>
      <c r="GL251" s="13"/>
      <c r="GM251" s="13"/>
      <c r="GN251" s="13"/>
      <c r="GO251" s="13"/>
      <c r="GP251" s="13"/>
      <c r="GQ251" s="13"/>
      <c r="GR251" s="13"/>
      <c r="GS251" s="13"/>
      <c r="GT251" s="13"/>
      <c r="GU251" s="13"/>
      <c r="GV251" s="13"/>
      <c r="GW251" s="13"/>
      <c r="GX251" s="13"/>
      <c r="GY251" s="13"/>
      <c r="GZ251" s="13"/>
      <c r="HA251" s="13"/>
      <c r="HB251" s="13"/>
      <c r="HC251" s="13"/>
      <c r="HD251" s="13"/>
      <c r="HE251" s="13"/>
      <c r="HF251" s="13"/>
      <c r="HG251" s="13"/>
      <c r="HH251" s="13"/>
      <c r="HI251" s="13"/>
      <c r="HJ251" s="13"/>
      <c r="HK251" s="13"/>
      <c r="HL251" s="13"/>
      <c r="HM251" s="13"/>
      <c r="HN251" s="13"/>
      <c r="HO251" s="13"/>
      <c r="HP251" s="13"/>
      <c r="HQ251" s="13"/>
      <c r="HR251" s="13"/>
      <c r="HS251" s="13"/>
      <c r="HT251" s="13"/>
      <c r="HU251" s="13"/>
      <c r="HV251" s="13"/>
      <c r="HW251" s="13"/>
      <c r="HX251" s="13"/>
      <c r="HY251" s="13"/>
      <c r="HZ251" s="13"/>
      <c r="IA251" s="13"/>
      <c r="IB251" s="13"/>
      <c r="IC251" s="13"/>
      <c r="ID251" s="13"/>
      <c r="IE251" s="13"/>
      <c r="IF251" s="13"/>
      <c r="IG251" s="13"/>
      <c r="IH251" s="13"/>
      <c r="II251" s="13"/>
      <c r="IJ251" s="13"/>
      <c r="IK251" s="13"/>
      <c r="IL251" s="13"/>
    </row>
    <row r="252" spans="1:246" s="14" customFormat="1" ht="124.2" customHeight="1" outlineLevel="1">
      <c r="A252" s="398" t="s">
        <v>1414</v>
      </c>
      <c r="B252" s="399" t="s">
        <v>914</v>
      </c>
      <c r="C252" s="400" t="s">
        <v>19</v>
      </c>
      <c r="D252" s="401">
        <v>1</v>
      </c>
      <c r="E252" s="402"/>
      <c r="F252" s="403"/>
      <c r="G252" s="404">
        <f>E252*F252</f>
        <v>0</v>
      </c>
      <c r="H252" s="404"/>
      <c r="I252" s="405"/>
      <c r="J252" s="355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  <c r="DG252" s="13"/>
      <c r="DH252" s="13"/>
      <c r="DI252" s="13"/>
      <c r="DJ252" s="13"/>
      <c r="DK252" s="13"/>
      <c r="DL252" s="13"/>
      <c r="DM252" s="13"/>
      <c r="DN252" s="13"/>
      <c r="DO252" s="13"/>
      <c r="DP252" s="13"/>
      <c r="DQ252" s="13"/>
      <c r="DR252" s="13"/>
      <c r="DS252" s="13"/>
      <c r="DT252" s="13"/>
      <c r="DU252" s="13"/>
      <c r="DV252" s="13"/>
      <c r="DW252" s="13"/>
      <c r="DX252" s="13"/>
      <c r="DY252" s="13"/>
      <c r="DZ252" s="13"/>
      <c r="EA252" s="13"/>
      <c r="EB252" s="13"/>
      <c r="EC252" s="13"/>
      <c r="ED252" s="13"/>
      <c r="EE252" s="13"/>
      <c r="EF252" s="13"/>
      <c r="EG252" s="13"/>
      <c r="EH252" s="13"/>
      <c r="EI252" s="13"/>
      <c r="EJ252" s="13"/>
      <c r="EK252" s="13"/>
      <c r="EL252" s="13"/>
      <c r="EM252" s="13"/>
      <c r="EN252" s="13"/>
      <c r="EO252" s="13"/>
      <c r="EP252" s="13"/>
      <c r="EQ252" s="13"/>
      <c r="ER252" s="13"/>
      <c r="ES252" s="13"/>
      <c r="ET252" s="13"/>
      <c r="EU252" s="13"/>
      <c r="EV252" s="13"/>
      <c r="EW252" s="13"/>
      <c r="EX252" s="13"/>
      <c r="EY252" s="13"/>
      <c r="EZ252" s="13"/>
      <c r="FA252" s="13"/>
      <c r="FB252" s="13"/>
      <c r="FC252" s="13"/>
      <c r="FD252" s="13"/>
      <c r="FE252" s="13"/>
      <c r="FF252" s="13"/>
      <c r="FG252" s="13"/>
      <c r="FH252" s="13"/>
      <c r="FI252" s="13"/>
      <c r="FJ252" s="13"/>
      <c r="FK252" s="13"/>
      <c r="FL252" s="13"/>
      <c r="FM252" s="13"/>
      <c r="FN252" s="13"/>
      <c r="FO252" s="13"/>
      <c r="FP252" s="13"/>
      <c r="FQ252" s="13"/>
      <c r="FR252" s="13"/>
      <c r="FS252" s="13"/>
      <c r="FT252" s="13"/>
      <c r="FU252" s="13"/>
      <c r="FV252" s="13"/>
      <c r="FW252" s="13"/>
      <c r="FX252" s="13"/>
      <c r="FY252" s="13"/>
      <c r="FZ252" s="13"/>
      <c r="GA252" s="13"/>
      <c r="GB252" s="13"/>
      <c r="GC252" s="13"/>
      <c r="GD252" s="13"/>
      <c r="GE252" s="13"/>
      <c r="GF252" s="13"/>
      <c r="GG252" s="13"/>
      <c r="GH252" s="13"/>
      <c r="GI252" s="13"/>
      <c r="GJ252" s="13"/>
      <c r="GK252" s="13"/>
      <c r="GL252" s="13"/>
      <c r="GM252" s="13"/>
      <c r="GN252" s="13"/>
      <c r="GO252" s="13"/>
      <c r="GP252" s="13"/>
      <c r="GQ252" s="13"/>
      <c r="GR252" s="13"/>
      <c r="GS252" s="13"/>
      <c r="GT252" s="13"/>
      <c r="GU252" s="13"/>
      <c r="GV252" s="13"/>
      <c r="GW252" s="13"/>
      <c r="GX252" s="13"/>
      <c r="GY252" s="13"/>
      <c r="GZ252" s="13"/>
      <c r="HA252" s="13"/>
      <c r="HB252" s="13"/>
      <c r="HC252" s="13"/>
      <c r="HD252" s="13"/>
      <c r="HE252" s="13"/>
      <c r="HF252" s="13"/>
      <c r="HG252" s="13"/>
      <c r="HH252" s="13"/>
      <c r="HI252" s="13"/>
      <c r="HJ252" s="13"/>
      <c r="HK252" s="13"/>
      <c r="HL252" s="13"/>
      <c r="HM252" s="13"/>
      <c r="HN252" s="13"/>
      <c r="HO252" s="13"/>
      <c r="HP252" s="13"/>
      <c r="HQ252" s="13"/>
      <c r="HR252" s="13"/>
      <c r="HS252" s="13"/>
      <c r="HT252" s="13"/>
      <c r="HU252" s="13"/>
      <c r="HV252" s="13"/>
      <c r="HW252" s="13"/>
      <c r="HX252" s="13"/>
      <c r="HY252" s="13"/>
      <c r="HZ252" s="13"/>
      <c r="IA252" s="13"/>
      <c r="IB252" s="13"/>
      <c r="IC252" s="13"/>
      <c r="ID252" s="13"/>
      <c r="IE252" s="13"/>
      <c r="IF252" s="13"/>
      <c r="IG252" s="13"/>
      <c r="IH252" s="13"/>
      <c r="II252" s="13"/>
      <c r="IJ252" s="13"/>
      <c r="IK252" s="13"/>
      <c r="IL252" s="13"/>
    </row>
    <row r="253" spans="1:246" s="14" customFormat="1" ht="65.55" customHeight="1" outlineLevel="1">
      <c r="A253" s="406"/>
      <c r="B253" s="407" t="s">
        <v>981</v>
      </c>
      <c r="C253" s="408"/>
      <c r="D253" s="409"/>
      <c r="E253" s="410"/>
      <c r="F253" s="411"/>
      <c r="G253" s="412"/>
      <c r="H253" s="412"/>
      <c r="I253" s="413"/>
      <c r="J253" s="355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  <c r="DG253" s="13"/>
      <c r="DH253" s="13"/>
      <c r="DI253" s="13"/>
      <c r="DJ253" s="13"/>
      <c r="DK253" s="13"/>
      <c r="DL253" s="13"/>
      <c r="DM253" s="13"/>
      <c r="DN253" s="13"/>
      <c r="DO253" s="13"/>
      <c r="DP253" s="13"/>
      <c r="DQ253" s="13"/>
      <c r="DR253" s="13"/>
      <c r="DS253" s="13"/>
      <c r="DT253" s="13"/>
      <c r="DU253" s="13"/>
      <c r="DV253" s="13"/>
      <c r="DW253" s="13"/>
      <c r="DX253" s="13"/>
      <c r="DY253" s="13"/>
      <c r="DZ253" s="13"/>
      <c r="EA253" s="13"/>
      <c r="EB253" s="13"/>
      <c r="EC253" s="13"/>
      <c r="ED253" s="13"/>
      <c r="EE253" s="13"/>
      <c r="EF253" s="13"/>
      <c r="EG253" s="13"/>
      <c r="EH253" s="13"/>
      <c r="EI253" s="13"/>
      <c r="EJ253" s="13"/>
      <c r="EK253" s="13"/>
      <c r="EL253" s="13"/>
      <c r="EM253" s="13"/>
      <c r="EN253" s="13"/>
      <c r="EO253" s="13"/>
      <c r="EP253" s="13"/>
      <c r="EQ253" s="13"/>
      <c r="ER253" s="13"/>
      <c r="ES253" s="13"/>
      <c r="ET253" s="13"/>
      <c r="EU253" s="13"/>
      <c r="EV253" s="13"/>
      <c r="EW253" s="13"/>
      <c r="EX253" s="13"/>
      <c r="EY253" s="13"/>
      <c r="EZ253" s="13"/>
      <c r="FA253" s="13"/>
      <c r="FB253" s="13"/>
      <c r="FC253" s="13"/>
      <c r="FD253" s="13"/>
      <c r="FE253" s="13"/>
      <c r="FF253" s="13"/>
      <c r="FG253" s="13"/>
      <c r="FH253" s="13"/>
      <c r="FI253" s="13"/>
      <c r="FJ253" s="13"/>
      <c r="FK253" s="13"/>
      <c r="FL253" s="13"/>
      <c r="FM253" s="13"/>
      <c r="FN253" s="13"/>
      <c r="FO253" s="13"/>
      <c r="FP253" s="13"/>
      <c r="FQ253" s="13"/>
      <c r="FR253" s="13"/>
      <c r="FS253" s="13"/>
      <c r="FT253" s="13"/>
      <c r="FU253" s="13"/>
      <c r="FV253" s="13"/>
      <c r="FW253" s="13"/>
      <c r="FX253" s="13"/>
      <c r="FY253" s="13"/>
      <c r="FZ253" s="13"/>
      <c r="GA253" s="13"/>
      <c r="GB253" s="13"/>
      <c r="GC253" s="13"/>
      <c r="GD253" s="13"/>
      <c r="GE253" s="13"/>
      <c r="GF253" s="13"/>
      <c r="GG253" s="13"/>
      <c r="GH253" s="13"/>
      <c r="GI253" s="13"/>
      <c r="GJ253" s="13"/>
      <c r="GK253" s="13"/>
      <c r="GL253" s="13"/>
      <c r="GM253" s="13"/>
      <c r="GN253" s="13"/>
      <c r="GO253" s="13"/>
      <c r="GP253" s="13"/>
      <c r="GQ253" s="13"/>
      <c r="GR253" s="13"/>
      <c r="GS253" s="13"/>
      <c r="GT253" s="13"/>
      <c r="GU253" s="13"/>
      <c r="GV253" s="13"/>
      <c r="GW253" s="13"/>
      <c r="GX253" s="13"/>
      <c r="GY253" s="13"/>
      <c r="GZ253" s="13"/>
      <c r="HA253" s="13"/>
      <c r="HB253" s="13"/>
      <c r="HC253" s="13"/>
      <c r="HD253" s="13"/>
      <c r="HE253" s="13"/>
      <c r="HF253" s="13"/>
      <c r="HG253" s="13"/>
      <c r="HH253" s="13"/>
      <c r="HI253" s="13"/>
      <c r="HJ253" s="13"/>
      <c r="HK253" s="13"/>
      <c r="HL253" s="13"/>
      <c r="HM253" s="13"/>
      <c r="HN253" s="13"/>
      <c r="HO253" s="13"/>
      <c r="HP253" s="13"/>
      <c r="HQ253" s="13"/>
      <c r="HR253" s="13"/>
      <c r="HS253" s="13"/>
      <c r="HT253" s="13"/>
      <c r="HU253" s="13"/>
      <c r="HV253" s="13"/>
      <c r="HW253" s="13"/>
      <c r="HX253" s="13"/>
      <c r="HY253" s="13"/>
      <c r="HZ253" s="13"/>
      <c r="IA253" s="13"/>
      <c r="IB253" s="13"/>
      <c r="IC253" s="13"/>
      <c r="ID253" s="13"/>
      <c r="IE253" s="13"/>
      <c r="IF253" s="13"/>
      <c r="IG253" s="13"/>
      <c r="IH253" s="13"/>
      <c r="II253" s="13"/>
      <c r="IJ253" s="13"/>
      <c r="IK253" s="13"/>
      <c r="IL253" s="13"/>
    </row>
    <row r="254" spans="1:246" s="14" customFormat="1" ht="48" customHeight="1" outlineLevel="1">
      <c r="A254" s="414"/>
      <c r="B254" s="415" t="s">
        <v>982</v>
      </c>
      <c r="C254" s="416"/>
      <c r="D254" s="417"/>
      <c r="E254" s="418"/>
      <c r="F254" s="419"/>
      <c r="G254" s="420"/>
      <c r="H254" s="420"/>
      <c r="I254" s="421"/>
      <c r="J254" s="355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  <c r="DG254" s="13"/>
      <c r="DH254" s="13"/>
      <c r="DI254" s="13"/>
      <c r="DJ254" s="13"/>
      <c r="DK254" s="13"/>
      <c r="DL254" s="13"/>
      <c r="DM254" s="13"/>
      <c r="DN254" s="13"/>
      <c r="DO254" s="13"/>
      <c r="DP254" s="13"/>
      <c r="DQ254" s="13"/>
      <c r="DR254" s="13"/>
      <c r="DS254" s="13"/>
      <c r="DT254" s="13"/>
      <c r="DU254" s="13"/>
      <c r="DV254" s="13"/>
      <c r="DW254" s="13"/>
      <c r="DX254" s="13"/>
      <c r="DY254" s="13"/>
      <c r="DZ254" s="13"/>
      <c r="EA254" s="13"/>
      <c r="EB254" s="13"/>
      <c r="EC254" s="13"/>
      <c r="ED254" s="13"/>
      <c r="EE254" s="13"/>
      <c r="EF254" s="13"/>
      <c r="EG254" s="13"/>
      <c r="EH254" s="13"/>
      <c r="EI254" s="13"/>
      <c r="EJ254" s="13"/>
      <c r="EK254" s="13"/>
      <c r="EL254" s="13"/>
      <c r="EM254" s="13"/>
      <c r="EN254" s="13"/>
      <c r="EO254" s="13"/>
      <c r="EP254" s="13"/>
      <c r="EQ254" s="13"/>
      <c r="ER254" s="13"/>
      <c r="ES254" s="13"/>
      <c r="ET254" s="13"/>
      <c r="EU254" s="13"/>
      <c r="EV254" s="13"/>
      <c r="EW254" s="13"/>
      <c r="EX254" s="13"/>
      <c r="EY254" s="13"/>
      <c r="EZ254" s="13"/>
      <c r="FA254" s="13"/>
      <c r="FB254" s="13"/>
      <c r="FC254" s="13"/>
      <c r="FD254" s="13"/>
      <c r="FE254" s="13"/>
      <c r="FF254" s="13"/>
      <c r="FG254" s="13"/>
      <c r="FH254" s="13"/>
      <c r="FI254" s="13"/>
      <c r="FJ254" s="13"/>
      <c r="FK254" s="13"/>
      <c r="FL254" s="13"/>
      <c r="FM254" s="13"/>
      <c r="FN254" s="13"/>
      <c r="FO254" s="13"/>
      <c r="FP254" s="13"/>
      <c r="FQ254" s="13"/>
      <c r="FR254" s="13"/>
      <c r="FS254" s="13"/>
      <c r="FT254" s="13"/>
      <c r="FU254" s="13"/>
      <c r="FV254" s="13"/>
      <c r="FW254" s="13"/>
      <c r="FX254" s="13"/>
      <c r="FY254" s="13"/>
      <c r="FZ254" s="13"/>
      <c r="GA254" s="13"/>
      <c r="GB254" s="13"/>
      <c r="GC254" s="13"/>
      <c r="GD254" s="13"/>
      <c r="GE254" s="13"/>
      <c r="GF254" s="13"/>
      <c r="GG254" s="13"/>
      <c r="GH254" s="13"/>
      <c r="GI254" s="13"/>
      <c r="GJ254" s="13"/>
      <c r="GK254" s="13"/>
      <c r="GL254" s="13"/>
      <c r="GM254" s="13"/>
      <c r="GN254" s="13"/>
      <c r="GO254" s="13"/>
      <c r="GP254" s="13"/>
      <c r="GQ254" s="13"/>
      <c r="GR254" s="13"/>
      <c r="GS254" s="13"/>
      <c r="GT254" s="13"/>
      <c r="GU254" s="13"/>
      <c r="GV254" s="13"/>
      <c r="GW254" s="13"/>
      <c r="GX254" s="13"/>
      <c r="GY254" s="13"/>
      <c r="GZ254" s="13"/>
      <c r="HA254" s="13"/>
      <c r="HB254" s="13"/>
      <c r="HC254" s="13"/>
      <c r="HD254" s="13"/>
      <c r="HE254" s="13"/>
      <c r="HF254" s="13"/>
      <c r="HG254" s="13"/>
      <c r="HH254" s="13"/>
      <c r="HI254" s="13"/>
      <c r="HJ254" s="13"/>
      <c r="HK254" s="13"/>
      <c r="HL254" s="13"/>
      <c r="HM254" s="13"/>
      <c r="HN254" s="13"/>
      <c r="HO254" s="13"/>
      <c r="HP254" s="13"/>
      <c r="HQ254" s="13"/>
      <c r="HR254" s="13"/>
      <c r="HS254" s="13"/>
      <c r="HT254" s="13"/>
      <c r="HU254" s="13"/>
      <c r="HV254" s="13"/>
      <c r="HW254" s="13"/>
      <c r="HX254" s="13"/>
      <c r="HY254" s="13"/>
      <c r="HZ254" s="13"/>
      <c r="IA254" s="13"/>
      <c r="IB254" s="13"/>
      <c r="IC254" s="13"/>
      <c r="ID254" s="13"/>
      <c r="IE254" s="13"/>
      <c r="IF254" s="13"/>
      <c r="IG254" s="13"/>
      <c r="IH254" s="13"/>
      <c r="II254" s="13"/>
      <c r="IJ254" s="13"/>
      <c r="IK254" s="13"/>
      <c r="IL254" s="13"/>
    </row>
    <row r="255" spans="1:246" s="14" customFormat="1" ht="21" customHeight="1">
      <c r="A255" s="375" t="s">
        <v>917</v>
      </c>
      <c r="B255" s="373" t="s">
        <v>1370</v>
      </c>
      <c r="C255" s="316"/>
      <c r="D255" s="311"/>
      <c r="E255" s="311"/>
      <c r="F255" s="312"/>
      <c r="G255" s="313"/>
      <c r="H255" s="313">
        <f>SUM(G256)</f>
        <v>0</v>
      </c>
      <c r="I255" s="314"/>
      <c r="J255" s="355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  <c r="DG255" s="13"/>
      <c r="DH255" s="13"/>
      <c r="DI255" s="13"/>
      <c r="DJ255" s="13"/>
      <c r="DK255" s="13"/>
      <c r="DL255" s="13"/>
      <c r="DM255" s="13"/>
      <c r="DN255" s="13"/>
      <c r="DO255" s="13"/>
      <c r="DP255" s="13"/>
      <c r="DQ255" s="13"/>
      <c r="DR255" s="13"/>
      <c r="DS255" s="13"/>
      <c r="DT255" s="13"/>
      <c r="DU255" s="13"/>
      <c r="DV255" s="13"/>
      <c r="DW255" s="13"/>
      <c r="DX255" s="13"/>
      <c r="DY255" s="13"/>
      <c r="DZ255" s="13"/>
      <c r="EA255" s="13"/>
      <c r="EB255" s="13"/>
      <c r="EC255" s="13"/>
      <c r="ED255" s="13"/>
      <c r="EE255" s="13"/>
      <c r="EF255" s="13"/>
      <c r="EG255" s="13"/>
      <c r="EH255" s="13"/>
      <c r="EI255" s="13"/>
      <c r="EJ255" s="13"/>
      <c r="EK255" s="13"/>
      <c r="EL255" s="13"/>
      <c r="EM255" s="13"/>
      <c r="EN255" s="13"/>
      <c r="EO255" s="13"/>
      <c r="EP255" s="13"/>
      <c r="EQ255" s="13"/>
      <c r="ER255" s="13"/>
      <c r="ES255" s="13"/>
      <c r="ET255" s="13"/>
      <c r="EU255" s="13"/>
      <c r="EV255" s="13"/>
      <c r="EW255" s="13"/>
      <c r="EX255" s="13"/>
      <c r="EY255" s="13"/>
      <c r="EZ255" s="13"/>
      <c r="FA255" s="13"/>
      <c r="FB255" s="13"/>
      <c r="FC255" s="13"/>
      <c r="FD255" s="13"/>
      <c r="FE255" s="13"/>
      <c r="FF255" s="13"/>
      <c r="FG255" s="13"/>
      <c r="FH255" s="13"/>
      <c r="FI255" s="13"/>
      <c r="FJ255" s="13"/>
      <c r="FK255" s="13"/>
      <c r="FL255" s="13"/>
      <c r="FM255" s="13"/>
      <c r="FN255" s="13"/>
      <c r="FO255" s="13"/>
      <c r="FP255" s="13"/>
      <c r="FQ255" s="13"/>
      <c r="FR255" s="13"/>
      <c r="FS255" s="13"/>
      <c r="FT255" s="13"/>
      <c r="FU255" s="13"/>
      <c r="FV255" s="13"/>
      <c r="FW255" s="13"/>
      <c r="FX255" s="13"/>
      <c r="FY255" s="13"/>
      <c r="FZ255" s="13"/>
      <c r="GA255" s="13"/>
      <c r="GB255" s="13"/>
      <c r="GC255" s="13"/>
      <c r="GD255" s="13"/>
      <c r="GE255" s="13"/>
      <c r="GF255" s="13"/>
      <c r="GG255" s="13"/>
      <c r="GH255" s="13"/>
      <c r="GI255" s="13"/>
      <c r="GJ255" s="13"/>
      <c r="GK255" s="13"/>
      <c r="GL255" s="13"/>
      <c r="GM255" s="13"/>
      <c r="GN255" s="13"/>
      <c r="GO255" s="13"/>
      <c r="GP255" s="13"/>
      <c r="GQ255" s="13"/>
      <c r="GR255" s="13"/>
      <c r="GS255" s="13"/>
      <c r="GT255" s="13"/>
      <c r="GU255" s="13"/>
      <c r="GV255" s="13"/>
      <c r="GW255" s="13"/>
      <c r="GX255" s="13"/>
      <c r="GY255" s="13"/>
      <c r="GZ255" s="13"/>
      <c r="HA255" s="13"/>
      <c r="HB255" s="13"/>
      <c r="HC255" s="13"/>
      <c r="HD255" s="13"/>
      <c r="HE255" s="13"/>
      <c r="HF255" s="13"/>
      <c r="HG255" s="13"/>
      <c r="HH255" s="13"/>
      <c r="HI255" s="13"/>
      <c r="HJ255" s="13"/>
      <c r="HK255" s="13"/>
      <c r="HL255" s="13"/>
      <c r="HM255" s="13"/>
      <c r="HN255" s="13"/>
      <c r="HO255" s="13"/>
      <c r="HP255" s="13"/>
      <c r="HQ255" s="13"/>
      <c r="HR255" s="13"/>
      <c r="HS255" s="13"/>
      <c r="HT255" s="13"/>
      <c r="HU255" s="13"/>
      <c r="HV255" s="13"/>
      <c r="HW255" s="13"/>
      <c r="HX255" s="13"/>
      <c r="HY255" s="13"/>
      <c r="HZ255" s="13"/>
      <c r="IA255" s="13"/>
      <c r="IB255" s="13"/>
      <c r="IC255" s="13"/>
      <c r="ID255" s="13"/>
      <c r="IE255" s="13"/>
      <c r="IF255" s="13"/>
      <c r="IG255" s="13"/>
      <c r="IH255" s="13"/>
      <c r="II255" s="13"/>
      <c r="IJ255" s="13"/>
      <c r="IK255" s="13"/>
      <c r="IL255" s="13"/>
    </row>
    <row r="256" spans="1:246" s="14" customFormat="1" ht="183.45" customHeight="1" outlineLevel="1">
      <c r="A256" s="376" t="s">
        <v>921</v>
      </c>
      <c r="B256" s="422" t="s">
        <v>983</v>
      </c>
      <c r="C256" s="400" t="s">
        <v>19</v>
      </c>
      <c r="D256" s="401">
        <v>1</v>
      </c>
      <c r="E256" s="402"/>
      <c r="F256" s="403"/>
      <c r="G256" s="404">
        <f>E256*F256</f>
        <v>0</v>
      </c>
      <c r="H256" s="368"/>
      <c r="I256" s="369"/>
      <c r="J256" s="355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  <c r="DL256" s="13"/>
      <c r="DM256" s="13"/>
      <c r="DN256" s="13"/>
      <c r="DO256" s="13"/>
      <c r="DP256" s="13"/>
      <c r="DQ256" s="13"/>
      <c r="DR256" s="13"/>
      <c r="DS256" s="13"/>
      <c r="DT256" s="13"/>
      <c r="DU256" s="13"/>
      <c r="DV256" s="13"/>
      <c r="DW256" s="13"/>
      <c r="DX256" s="13"/>
      <c r="DY256" s="13"/>
      <c r="DZ256" s="13"/>
      <c r="EA256" s="13"/>
      <c r="EB256" s="13"/>
      <c r="EC256" s="13"/>
      <c r="ED256" s="13"/>
      <c r="EE256" s="13"/>
      <c r="EF256" s="13"/>
      <c r="EG256" s="13"/>
      <c r="EH256" s="13"/>
      <c r="EI256" s="13"/>
      <c r="EJ256" s="13"/>
      <c r="EK256" s="13"/>
      <c r="EL256" s="13"/>
      <c r="EM256" s="13"/>
      <c r="EN256" s="13"/>
      <c r="EO256" s="13"/>
      <c r="EP256" s="13"/>
      <c r="EQ256" s="13"/>
      <c r="ER256" s="13"/>
      <c r="ES256" s="13"/>
      <c r="ET256" s="13"/>
      <c r="EU256" s="13"/>
      <c r="EV256" s="13"/>
      <c r="EW256" s="13"/>
      <c r="EX256" s="13"/>
      <c r="EY256" s="13"/>
      <c r="EZ256" s="13"/>
      <c r="FA256" s="13"/>
      <c r="FB256" s="13"/>
      <c r="FC256" s="13"/>
      <c r="FD256" s="13"/>
      <c r="FE256" s="13"/>
      <c r="FF256" s="13"/>
      <c r="FG256" s="13"/>
      <c r="FH256" s="13"/>
      <c r="FI256" s="13"/>
      <c r="FJ256" s="13"/>
      <c r="FK256" s="13"/>
      <c r="FL256" s="13"/>
      <c r="FM256" s="13"/>
      <c r="FN256" s="13"/>
      <c r="FO256" s="13"/>
      <c r="FP256" s="13"/>
      <c r="FQ256" s="13"/>
      <c r="FR256" s="13"/>
      <c r="FS256" s="13"/>
      <c r="FT256" s="13"/>
      <c r="FU256" s="13"/>
      <c r="FV256" s="13"/>
      <c r="FW256" s="13"/>
      <c r="FX256" s="13"/>
      <c r="FY256" s="13"/>
      <c r="FZ256" s="13"/>
      <c r="GA256" s="13"/>
      <c r="GB256" s="13"/>
      <c r="GC256" s="13"/>
      <c r="GD256" s="13"/>
      <c r="GE256" s="13"/>
      <c r="GF256" s="13"/>
      <c r="GG256" s="13"/>
      <c r="GH256" s="13"/>
      <c r="GI256" s="13"/>
      <c r="GJ256" s="13"/>
      <c r="GK256" s="13"/>
      <c r="GL256" s="13"/>
      <c r="GM256" s="13"/>
      <c r="GN256" s="13"/>
      <c r="GO256" s="13"/>
      <c r="GP256" s="13"/>
      <c r="GQ256" s="13"/>
      <c r="GR256" s="13"/>
      <c r="GS256" s="13"/>
      <c r="GT256" s="13"/>
      <c r="GU256" s="13"/>
      <c r="GV256" s="13"/>
      <c r="GW256" s="13"/>
      <c r="GX256" s="13"/>
      <c r="GY256" s="13"/>
      <c r="GZ256" s="13"/>
      <c r="HA256" s="13"/>
      <c r="HB256" s="13"/>
      <c r="HC256" s="13"/>
      <c r="HD256" s="13"/>
      <c r="HE256" s="13"/>
      <c r="HF256" s="13"/>
      <c r="HG256" s="13"/>
      <c r="HH256" s="13"/>
      <c r="HI256" s="13"/>
      <c r="HJ256" s="13"/>
      <c r="HK256" s="13"/>
      <c r="HL256" s="13"/>
      <c r="HM256" s="13"/>
      <c r="HN256" s="13"/>
      <c r="HO256" s="13"/>
      <c r="HP256" s="13"/>
      <c r="HQ256" s="13"/>
      <c r="HR256" s="13"/>
      <c r="HS256" s="13"/>
      <c r="HT256" s="13"/>
      <c r="HU256" s="13"/>
      <c r="HV256" s="13"/>
      <c r="HW256" s="13"/>
      <c r="HX256" s="13"/>
      <c r="HY256" s="13"/>
      <c r="HZ256" s="13"/>
      <c r="IA256" s="13"/>
      <c r="IB256" s="13"/>
      <c r="IC256" s="13"/>
      <c r="ID256" s="13"/>
      <c r="IE256" s="13"/>
      <c r="IF256" s="13"/>
      <c r="IG256" s="13"/>
      <c r="IH256" s="13"/>
      <c r="II256" s="13"/>
      <c r="IJ256" s="13"/>
      <c r="IK256" s="13"/>
      <c r="IL256" s="13"/>
    </row>
    <row r="257" spans="1:246" s="14" customFormat="1" ht="28.2" customHeight="1">
      <c r="A257" s="375" t="s">
        <v>923</v>
      </c>
      <c r="B257" s="373" t="s">
        <v>1369</v>
      </c>
      <c r="C257" s="316"/>
      <c r="D257" s="311"/>
      <c r="E257" s="311"/>
      <c r="F257" s="312"/>
      <c r="G257" s="313"/>
      <c r="H257" s="313">
        <f>SUM(G258)</f>
        <v>0</v>
      </c>
      <c r="I257" s="314"/>
      <c r="J257" s="355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  <c r="DG257" s="13"/>
      <c r="DH257" s="13"/>
      <c r="DI257" s="13"/>
      <c r="DJ257" s="13"/>
      <c r="DK257" s="13"/>
      <c r="DL257" s="13"/>
      <c r="DM257" s="13"/>
      <c r="DN257" s="13"/>
      <c r="DO257" s="13"/>
      <c r="DP257" s="13"/>
      <c r="DQ257" s="13"/>
      <c r="DR257" s="13"/>
      <c r="DS257" s="13"/>
      <c r="DT257" s="13"/>
      <c r="DU257" s="13"/>
      <c r="DV257" s="13"/>
      <c r="DW257" s="13"/>
      <c r="DX257" s="13"/>
      <c r="DY257" s="13"/>
      <c r="DZ257" s="13"/>
      <c r="EA257" s="13"/>
      <c r="EB257" s="13"/>
      <c r="EC257" s="13"/>
      <c r="ED257" s="13"/>
      <c r="EE257" s="13"/>
      <c r="EF257" s="13"/>
      <c r="EG257" s="13"/>
      <c r="EH257" s="13"/>
      <c r="EI257" s="13"/>
      <c r="EJ257" s="13"/>
      <c r="EK257" s="13"/>
      <c r="EL257" s="13"/>
      <c r="EM257" s="13"/>
      <c r="EN257" s="13"/>
      <c r="EO257" s="13"/>
      <c r="EP257" s="13"/>
      <c r="EQ257" s="13"/>
      <c r="ER257" s="13"/>
      <c r="ES257" s="13"/>
      <c r="ET257" s="13"/>
      <c r="EU257" s="13"/>
      <c r="EV257" s="13"/>
      <c r="EW257" s="13"/>
      <c r="EX257" s="13"/>
      <c r="EY257" s="13"/>
      <c r="EZ257" s="13"/>
      <c r="FA257" s="13"/>
      <c r="FB257" s="13"/>
      <c r="FC257" s="13"/>
      <c r="FD257" s="13"/>
      <c r="FE257" s="13"/>
      <c r="FF257" s="13"/>
      <c r="FG257" s="13"/>
      <c r="FH257" s="13"/>
      <c r="FI257" s="13"/>
      <c r="FJ257" s="13"/>
      <c r="FK257" s="13"/>
      <c r="FL257" s="13"/>
      <c r="FM257" s="13"/>
      <c r="FN257" s="13"/>
      <c r="FO257" s="13"/>
      <c r="FP257" s="13"/>
      <c r="FQ257" s="13"/>
      <c r="FR257" s="13"/>
      <c r="FS257" s="13"/>
      <c r="FT257" s="13"/>
      <c r="FU257" s="13"/>
      <c r="FV257" s="13"/>
      <c r="FW257" s="13"/>
      <c r="FX257" s="13"/>
      <c r="FY257" s="13"/>
      <c r="FZ257" s="13"/>
      <c r="GA257" s="13"/>
      <c r="GB257" s="13"/>
      <c r="GC257" s="13"/>
      <c r="GD257" s="13"/>
      <c r="GE257" s="13"/>
      <c r="GF257" s="13"/>
      <c r="GG257" s="13"/>
      <c r="GH257" s="13"/>
      <c r="GI257" s="13"/>
      <c r="GJ257" s="13"/>
      <c r="GK257" s="13"/>
      <c r="GL257" s="13"/>
      <c r="GM257" s="13"/>
      <c r="GN257" s="13"/>
      <c r="GO257" s="13"/>
      <c r="GP257" s="13"/>
      <c r="GQ257" s="13"/>
      <c r="GR257" s="13"/>
      <c r="GS257" s="13"/>
      <c r="GT257" s="13"/>
      <c r="GU257" s="13"/>
      <c r="GV257" s="13"/>
      <c r="GW257" s="13"/>
      <c r="GX257" s="13"/>
      <c r="GY257" s="13"/>
      <c r="GZ257" s="13"/>
      <c r="HA257" s="13"/>
      <c r="HB257" s="13"/>
      <c r="HC257" s="13"/>
      <c r="HD257" s="13"/>
      <c r="HE257" s="13"/>
      <c r="HF257" s="13"/>
      <c r="HG257" s="13"/>
      <c r="HH257" s="13"/>
      <c r="HI257" s="13"/>
      <c r="HJ257" s="13"/>
      <c r="HK257" s="13"/>
      <c r="HL257" s="13"/>
      <c r="HM257" s="13"/>
      <c r="HN257" s="13"/>
      <c r="HO257" s="13"/>
      <c r="HP257" s="13"/>
      <c r="HQ257" s="13"/>
      <c r="HR257" s="13"/>
      <c r="HS257" s="13"/>
      <c r="HT257" s="13"/>
      <c r="HU257" s="13"/>
      <c r="HV257" s="13"/>
      <c r="HW257" s="13"/>
      <c r="HX257" s="13"/>
      <c r="HY257" s="13"/>
      <c r="HZ257" s="13"/>
      <c r="IA257" s="13"/>
      <c r="IB257" s="13"/>
      <c r="IC257" s="13"/>
      <c r="ID257" s="13"/>
      <c r="IE257" s="13"/>
      <c r="IF257" s="13"/>
      <c r="IG257" s="13"/>
      <c r="IH257" s="13"/>
      <c r="II257" s="13"/>
      <c r="IJ257" s="13"/>
      <c r="IK257" s="13"/>
      <c r="IL257" s="13"/>
    </row>
    <row r="258" spans="1:246" s="14" customFormat="1" ht="48" customHeight="1" outlineLevel="1">
      <c r="A258" s="398" t="s">
        <v>926</v>
      </c>
      <c r="B258" s="423" t="s">
        <v>918</v>
      </c>
      <c r="C258" s="400" t="s">
        <v>19</v>
      </c>
      <c r="D258" s="401">
        <v>1</v>
      </c>
      <c r="E258" s="402"/>
      <c r="F258" s="403"/>
      <c r="G258" s="404">
        <f>E258*F258</f>
        <v>0</v>
      </c>
      <c r="H258" s="404"/>
      <c r="I258" s="405"/>
      <c r="J258" s="355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  <c r="DL258" s="13"/>
      <c r="DM258" s="13"/>
      <c r="DN258" s="13"/>
      <c r="DO258" s="13"/>
      <c r="DP258" s="13"/>
      <c r="DQ258" s="13"/>
      <c r="DR258" s="13"/>
      <c r="DS258" s="13"/>
      <c r="DT258" s="13"/>
      <c r="DU258" s="13"/>
      <c r="DV258" s="13"/>
      <c r="DW258" s="13"/>
      <c r="DX258" s="13"/>
      <c r="DY258" s="13"/>
      <c r="DZ258" s="13"/>
      <c r="EA258" s="13"/>
      <c r="EB258" s="13"/>
      <c r="EC258" s="13"/>
      <c r="ED258" s="13"/>
      <c r="EE258" s="13"/>
      <c r="EF258" s="13"/>
      <c r="EG258" s="13"/>
      <c r="EH258" s="13"/>
      <c r="EI258" s="13"/>
      <c r="EJ258" s="13"/>
      <c r="EK258" s="13"/>
      <c r="EL258" s="13"/>
      <c r="EM258" s="13"/>
      <c r="EN258" s="13"/>
      <c r="EO258" s="13"/>
      <c r="EP258" s="13"/>
      <c r="EQ258" s="13"/>
      <c r="ER258" s="13"/>
      <c r="ES258" s="13"/>
      <c r="ET258" s="13"/>
      <c r="EU258" s="13"/>
      <c r="EV258" s="13"/>
      <c r="EW258" s="13"/>
      <c r="EX258" s="13"/>
      <c r="EY258" s="13"/>
      <c r="EZ258" s="13"/>
      <c r="FA258" s="13"/>
      <c r="FB258" s="13"/>
      <c r="FC258" s="13"/>
      <c r="FD258" s="13"/>
      <c r="FE258" s="13"/>
      <c r="FF258" s="13"/>
      <c r="FG258" s="13"/>
      <c r="FH258" s="13"/>
      <c r="FI258" s="13"/>
      <c r="FJ258" s="13"/>
      <c r="FK258" s="13"/>
      <c r="FL258" s="13"/>
      <c r="FM258" s="13"/>
      <c r="FN258" s="13"/>
      <c r="FO258" s="13"/>
      <c r="FP258" s="13"/>
      <c r="FQ258" s="13"/>
      <c r="FR258" s="13"/>
      <c r="FS258" s="13"/>
      <c r="FT258" s="13"/>
      <c r="FU258" s="13"/>
      <c r="FV258" s="13"/>
      <c r="FW258" s="13"/>
      <c r="FX258" s="13"/>
      <c r="FY258" s="13"/>
      <c r="FZ258" s="13"/>
      <c r="GA258" s="13"/>
      <c r="GB258" s="13"/>
      <c r="GC258" s="13"/>
      <c r="GD258" s="13"/>
      <c r="GE258" s="13"/>
      <c r="GF258" s="13"/>
      <c r="GG258" s="13"/>
      <c r="GH258" s="13"/>
      <c r="GI258" s="13"/>
      <c r="GJ258" s="13"/>
      <c r="GK258" s="13"/>
      <c r="GL258" s="13"/>
      <c r="GM258" s="13"/>
      <c r="GN258" s="13"/>
      <c r="GO258" s="13"/>
      <c r="GP258" s="13"/>
      <c r="GQ258" s="13"/>
      <c r="GR258" s="13"/>
      <c r="GS258" s="13"/>
      <c r="GT258" s="13"/>
      <c r="GU258" s="13"/>
      <c r="GV258" s="13"/>
      <c r="GW258" s="13"/>
      <c r="GX258" s="13"/>
      <c r="GY258" s="13"/>
      <c r="GZ258" s="13"/>
      <c r="HA258" s="13"/>
      <c r="HB258" s="13"/>
      <c r="HC258" s="13"/>
      <c r="HD258" s="13"/>
      <c r="HE258" s="13"/>
      <c r="HF258" s="13"/>
      <c r="HG258" s="13"/>
      <c r="HH258" s="13"/>
      <c r="HI258" s="13"/>
      <c r="HJ258" s="13"/>
      <c r="HK258" s="13"/>
      <c r="HL258" s="13"/>
      <c r="HM258" s="13"/>
      <c r="HN258" s="13"/>
      <c r="HO258" s="13"/>
      <c r="HP258" s="13"/>
      <c r="HQ258" s="13"/>
      <c r="HR258" s="13"/>
      <c r="HS258" s="13"/>
      <c r="HT258" s="13"/>
      <c r="HU258" s="13"/>
      <c r="HV258" s="13"/>
      <c r="HW258" s="13"/>
      <c r="HX258" s="13"/>
      <c r="HY258" s="13"/>
      <c r="HZ258" s="13"/>
      <c r="IA258" s="13"/>
      <c r="IB258" s="13"/>
      <c r="IC258" s="13"/>
      <c r="ID258" s="13"/>
      <c r="IE258" s="13"/>
      <c r="IF258" s="13"/>
      <c r="IG258" s="13"/>
      <c r="IH258" s="13"/>
      <c r="II258" s="13"/>
      <c r="IJ258" s="13"/>
      <c r="IK258" s="13"/>
      <c r="IL258" s="13"/>
    </row>
    <row r="259" spans="1:246" s="14" customFormat="1" ht="70.2" customHeight="1" outlineLevel="1">
      <c r="A259" s="424"/>
      <c r="B259" s="407" t="s">
        <v>919</v>
      </c>
      <c r="C259" s="408"/>
      <c r="D259" s="409"/>
      <c r="E259" s="410"/>
      <c r="F259" s="411"/>
      <c r="G259" s="412"/>
      <c r="H259" s="412"/>
      <c r="I259" s="413"/>
      <c r="J259" s="355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  <c r="DL259" s="13"/>
      <c r="DM259" s="13"/>
      <c r="DN259" s="13"/>
      <c r="DO259" s="13"/>
      <c r="DP259" s="13"/>
      <c r="DQ259" s="13"/>
      <c r="DR259" s="13"/>
      <c r="DS259" s="13"/>
      <c r="DT259" s="13"/>
      <c r="DU259" s="13"/>
      <c r="DV259" s="13"/>
      <c r="DW259" s="13"/>
      <c r="DX259" s="13"/>
      <c r="DY259" s="13"/>
      <c r="DZ259" s="13"/>
      <c r="EA259" s="13"/>
      <c r="EB259" s="13"/>
      <c r="EC259" s="13"/>
      <c r="ED259" s="13"/>
      <c r="EE259" s="13"/>
      <c r="EF259" s="13"/>
      <c r="EG259" s="13"/>
      <c r="EH259" s="13"/>
      <c r="EI259" s="13"/>
      <c r="EJ259" s="13"/>
      <c r="EK259" s="13"/>
      <c r="EL259" s="13"/>
      <c r="EM259" s="13"/>
      <c r="EN259" s="13"/>
      <c r="EO259" s="13"/>
      <c r="EP259" s="13"/>
      <c r="EQ259" s="13"/>
      <c r="ER259" s="13"/>
      <c r="ES259" s="13"/>
      <c r="ET259" s="13"/>
      <c r="EU259" s="13"/>
      <c r="EV259" s="13"/>
      <c r="EW259" s="13"/>
      <c r="EX259" s="13"/>
      <c r="EY259" s="13"/>
      <c r="EZ259" s="13"/>
      <c r="FA259" s="13"/>
      <c r="FB259" s="13"/>
      <c r="FC259" s="13"/>
      <c r="FD259" s="13"/>
      <c r="FE259" s="13"/>
      <c r="FF259" s="13"/>
      <c r="FG259" s="13"/>
      <c r="FH259" s="13"/>
      <c r="FI259" s="13"/>
      <c r="FJ259" s="13"/>
      <c r="FK259" s="13"/>
      <c r="FL259" s="13"/>
      <c r="FM259" s="13"/>
      <c r="FN259" s="13"/>
      <c r="FO259" s="13"/>
      <c r="FP259" s="13"/>
      <c r="FQ259" s="13"/>
      <c r="FR259" s="13"/>
      <c r="FS259" s="13"/>
      <c r="FT259" s="13"/>
      <c r="FU259" s="13"/>
      <c r="FV259" s="13"/>
      <c r="FW259" s="13"/>
      <c r="FX259" s="13"/>
      <c r="FY259" s="13"/>
      <c r="FZ259" s="13"/>
      <c r="GA259" s="13"/>
      <c r="GB259" s="13"/>
      <c r="GC259" s="13"/>
      <c r="GD259" s="13"/>
      <c r="GE259" s="13"/>
      <c r="GF259" s="13"/>
      <c r="GG259" s="13"/>
      <c r="GH259" s="13"/>
      <c r="GI259" s="13"/>
      <c r="GJ259" s="13"/>
      <c r="GK259" s="13"/>
      <c r="GL259" s="13"/>
      <c r="GM259" s="13"/>
      <c r="GN259" s="13"/>
      <c r="GO259" s="13"/>
      <c r="GP259" s="13"/>
      <c r="GQ259" s="13"/>
      <c r="GR259" s="13"/>
      <c r="GS259" s="13"/>
      <c r="GT259" s="13"/>
      <c r="GU259" s="13"/>
      <c r="GV259" s="13"/>
      <c r="GW259" s="13"/>
      <c r="GX259" s="13"/>
      <c r="GY259" s="13"/>
      <c r="GZ259" s="13"/>
      <c r="HA259" s="13"/>
      <c r="HB259" s="13"/>
      <c r="HC259" s="13"/>
      <c r="HD259" s="13"/>
      <c r="HE259" s="13"/>
      <c r="HF259" s="13"/>
      <c r="HG259" s="13"/>
      <c r="HH259" s="13"/>
      <c r="HI259" s="13"/>
      <c r="HJ259" s="13"/>
      <c r="HK259" s="13"/>
      <c r="HL259" s="13"/>
      <c r="HM259" s="13"/>
      <c r="HN259" s="13"/>
      <c r="HO259" s="13"/>
      <c r="HP259" s="13"/>
      <c r="HQ259" s="13"/>
      <c r="HR259" s="13"/>
      <c r="HS259" s="13"/>
      <c r="HT259" s="13"/>
      <c r="HU259" s="13"/>
      <c r="HV259" s="13"/>
      <c r="HW259" s="13"/>
      <c r="HX259" s="13"/>
      <c r="HY259" s="13"/>
      <c r="HZ259" s="13"/>
      <c r="IA259" s="13"/>
      <c r="IB259" s="13"/>
      <c r="IC259" s="13"/>
      <c r="ID259" s="13"/>
      <c r="IE259" s="13"/>
      <c r="IF259" s="13"/>
      <c r="IG259" s="13"/>
      <c r="IH259" s="13"/>
      <c r="II259" s="13"/>
      <c r="IJ259" s="13"/>
      <c r="IK259" s="13"/>
      <c r="IL259" s="13"/>
    </row>
    <row r="260" spans="1:246" s="14" customFormat="1" ht="149.55000000000001" customHeight="1" outlineLevel="1">
      <c r="A260" s="424"/>
      <c r="B260" s="407" t="s">
        <v>920</v>
      </c>
      <c r="C260" s="408"/>
      <c r="D260" s="409"/>
      <c r="E260" s="410"/>
      <c r="F260" s="411"/>
      <c r="G260" s="412"/>
      <c r="H260" s="412"/>
      <c r="I260" s="413"/>
      <c r="J260" s="355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  <c r="EL260" s="13"/>
      <c r="EM260" s="13"/>
      <c r="EN260" s="13"/>
      <c r="EO260" s="13"/>
      <c r="EP260" s="13"/>
      <c r="EQ260" s="13"/>
      <c r="ER260" s="13"/>
      <c r="ES260" s="13"/>
      <c r="ET260" s="13"/>
      <c r="EU260" s="13"/>
      <c r="EV260" s="13"/>
      <c r="EW260" s="13"/>
      <c r="EX260" s="13"/>
      <c r="EY260" s="13"/>
      <c r="EZ260" s="13"/>
      <c r="FA260" s="13"/>
      <c r="FB260" s="13"/>
      <c r="FC260" s="13"/>
      <c r="FD260" s="13"/>
      <c r="FE260" s="13"/>
      <c r="FF260" s="13"/>
      <c r="FG260" s="13"/>
      <c r="FH260" s="13"/>
      <c r="FI260" s="13"/>
      <c r="FJ260" s="13"/>
      <c r="FK260" s="13"/>
      <c r="FL260" s="13"/>
      <c r="FM260" s="13"/>
      <c r="FN260" s="13"/>
      <c r="FO260" s="13"/>
      <c r="FP260" s="13"/>
      <c r="FQ260" s="13"/>
      <c r="FR260" s="13"/>
      <c r="FS260" s="13"/>
      <c r="FT260" s="13"/>
      <c r="FU260" s="13"/>
      <c r="FV260" s="13"/>
      <c r="FW260" s="13"/>
      <c r="FX260" s="13"/>
      <c r="FY260" s="13"/>
      <c r="FZ260" s="13"/>
      <c r="GA260" s="13"/>
      <c r="GB260" s="13"/>
      <c r="GC260" s="13"/>
      <c r="GD260" s="13"/>
      <c r="GE260" s="13"/>
      <c r="GF260" s="13"/>
      <c r="GG260" s="13"/>
      <c r="GH260" s="13"/>
      <c r="GI260" s="13"/>
      <c r="GJ260" s="13"/>
      <c r="GK260" s="13"/>
      <c r="GL260" s="13"/>
      <c r="GM260" s="13"/>
      <c r="GN260" s="13"/>
      <c r="GO260" s="13"/>
      <c r="GP260" s="13"/>
      <c r="GQ260" s="13"/>
      <c r="GR260" s="13"/>
      <c r="GS260" s="13"/>
      <c r="GT260" s="13"/>
      <c r="GU260" s="13"/>
      <c r="GV260" s="13"/>
      <c r="GW260" s="13"/>
      <c r="GX260" s="13"/>
      <c r="GY260" s="13"/>
      <c r="GZ260" s="13"/>
      <c r="HA260" s="13"/>
      <c r="HB260" s="13"/>
      <c r="HC260" s="13"/>
      <c r="HD260" s="13"/>
      <c r="HE260" s="13"/>
      <c r="HF260" s="13"/>
      <c r="HG260" s="13"/>
      <c r="HH260" s="13"/>
      <c r="HI260" s="13"/>
      <c r="HJ260" s="13"/>
      <c r="HK260" s="13"/>
      <c r="HL260" s="13"/>
      <c r="HM260" s="13"/>
      <c r="HN260" s="13"/>
      <c r="HO260" s="13"/>
      <c r="HP260" s="13"/>
      <c r="HQ260" s="13"/>
      <c r="HR260" s="13"/>
      <c r="HS260" s="13"/>
      <c r="HT260" s="13"/>
      <c r="HU260" s="13"/>
      <c r="HV260" s="13"/>
      <c r="HW260" s="13"/>
      <c r="HX260" s="13"/>
      <c r="HY260" s="13"/>
      <c r="HZ260" s="13"/>
      <c r="IA260" s="13"/>
      <c r="IB260" s="13"/>
      <c r="IC260" s="13"/>
      <c r="ID260" s="13"/>
      <c r="IE260" s="13"/>
      <c r="IF260" s="13"/>
      <c r="IG260" s="13"/>
      <c r="IH260" s="13"/>
      <c r="II260" s="13"/>
      <c r="IJ260" s="13"/>
      <c r="IK260" s="13"/>
      <c r="IL260" s="13"/>
    </row>
    <row r="261" spans="1:246" s="14" customFormat="1" ht="61.8" customHeight="1" outlineLevel="1">
      <c r="A261" s="425"/>
      <c r="B261" s="415" t="s">
        <v>922</v>
      </c>
      <c r="C261" s="416"/>
      <c r="D261" s="417"/>
      <c r="E261" s="418"/>
      <c r="F261" s="419"/>
      <c r="G261" s="420"/>
      <c r="H261" s="420"/>
      <c r="I261" s="421"/>
      <c r="J261" s="355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  <c r="DM261" s="13"/>
      <c r="DN261" s="13"/>
      <c r="DO261" s="13"/>
      <c r="DP261" s="13"/>
      <c r="DQ261" s="13"/>
      <c r="DR261" s="13"/>
      <c r="DS261" s="13"/>
      <c r="DT261" s="13"/>
      <c r="DU261" s="13"/>
      <c r="DV261" s="13"/>
      <c r="DW261" s="13"/>
      <c r="DX261" s="13"/>
      <c r="DY261" s="13"/>
      <c r="DZ261" s="13"/>
      <c r="EA261" s="13"/>
      <c r="EB261" s="13"/>
      <c r="EC261" s="13"/>
      <c r="ED261" s="13"/>
      <c r="EE261" s="13"/>
      <c r="EF261" s="13"/>
      <c r="EG261" s="13"/>
      <c r="EH261" s="13"/>
      <c r="EI261" s="13"/>
      <c r="EJ261" s="13"/>
      <c r="EK261" s="13"/>
      <c r="EL261" s="13"/>
      <c r="EM261" s="13"/>
      <c r="EN261" s="13"/>
      <c r="EO261" s="13"/>
      <c r="EP261" s="13"/>
      <c r="EQ261" s="13"/>
      <c r="ER261" s="13"/>
      <c r="ES261" s="13"/>
      <c r="ET261" s="13"/>
      <c r="EU261" s="13"/>
      <c r="EV261" s="13"/>
      <c r="EW261" s="13"/>
      <c r="EX261" s="13"/>
      <c r="EY261" s="13"/>
      <c r="EZ261" s="13"/>
      <c r="FA261" s="13"/>
      <c r="FB261" s="13"/>
      <c r="FC261" s="13"/>
      <c r="FD261" s="13"/>
      <c r="FE261" s="13"/>
      <c r="FF261" s="13"/>
      <c r="FG261" s="13"/>
      <c r="FH261" s="13"/>
      <c r="FI261" s="13"/>
      <c r="FJ261" s="13"/>
      <c r="FK261" s="13"/>
      <c r="FL261" s="13"/>
      <c r="FM261" s="13"/>
      <c r="FN261" s="13"/>
      <c r="FO261" s="13"/>
      <c r="FP261" s="13"/>
      <c r="FQ261" s="13"/>
      <c r="FR261" s="13"/>
      <c r="FS261" s="13"/>
      <c r="FT261" s="13"/>
      <c r="FU261" s="13"/>
      <c r="FV261" s="13"/>
      <c r="FW261" s="13"/>
      <c r="FX261" s="13"/>
      <c r="FY261" s="13"/>
      <c r="FZ261" s="13"/>
      <c r="GA261" s="13"/>
      <c r="GB261" s="13"/>
      <c r="GC261" s="13"/>
      <c r="GD261" s="13"/>
      <c r="GE261" s="13"/>
      <c r="GF261" s="13"/>
      <c r="GG261" s="13"/>
      <c r="GH261" s="13"/>
      <c r="GI261" s="13"/>
      <c r="GJ261" s="13"/>
      <c r="GK261" s="13"/>
      <c r="GL261" s="13"/>
      <c r="GM261" s="13"/>
      <c r="GN261" s="13"/>
      <c r="GO261" s="13"/>
      <c r="GP261" s="13"/>
      <c r="GQ261" s="13"/>
      <c r="GR261" s="13"/>
      <c r="GS261" s="13"/>
      <c r="GT261" s="13"/>
      <c r="GU261" s="13"/>
      <c r="GV261" s="13"/>
      <c r="GW261" s="13"/>
      <c r="GX261" s="13"/>
      <c r="GY261" s="13"/>
      <c r="GZ261" s="13"/>
      <c r="HA261" s="13"/>
      <c r="HB261" s="13"/>
      <c r="HC261" s="13"/>
      <c r="HD261" s="13"/>
      <c r="HE261" s="13"/>
      <c r="HF261" s="13"/>
      <c r="HG261" s="13"/>
      <c r="HH261" s="13"/>
      <c r="HI261" s="13"/>
      <c r="HJ261" s="13"/>
      <c r="HK261" s="13"/>
      <c r="HL261" s="13"/>
      <c r="HM261" s="13"/>
      <c r="HN261" s="13"/>
      <c r="HO261" s="13"/>
      <c r="HP261" s="13"/>
      <c r="HQ261" s="13"/>
      <c r="HR261" s="13"/>
      <c r="HS261" s="13"/>
      <c r="HT261" s="13"/>
      <c r="HU261" s="13"/>
      <c r="HV261" s="13"/>
      <c r="HW261" s="13"/>
      <c r="HX261" s="13"/>
      <c r="HY261" s="13"/>
      <c r="HZ261" s="13"/>
      <c r="IA261" s="13"/>
      <c r="IB261" s="13"/>
      <c r="IC261" s="13"/>
      <c r="ID261" s="13"/>
      <c r="IE261" s="13"/>
      <c r="IF261" s="13"/>
      <c r="IG261" s="13"/>
      <c r="IH261" s="13"/>
      <c r="II261" s="13"/>
      <c r="IJ261" s="13"/>
      <c r="IK261" s="13"/>
      <c r="IL261" s="13"/>
    </row>
    <row r="262" spans="1:246" s="14" customFormat="1" ht="21" customHeight="1">
      <c r="A262" s="375" t="s">
        <v>935</v>
      </c>
      <c r="B262" s="373" t="s">
        <v>1368</v>
      </c>
      <c r="C262" s="316"/>
      <c r="D262" s="311"/>
      <c r="E262" s="311"/>
      <c r="F262" s="312"/>
      <c r="G262" s="313"/>
      <c r="H262" s="313">
        <f>SUM(G263)</f>
        <v>0</v>
      </c>
      <c r="I262" s="314"/>
      <c r="J262" s="355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  <c r="FY262" s="13"/>
      <c r="FZ262" s="13"/>
      <c r="GA262" s="13"/>
      <c r="GB262" s="13"/>
      <c r="GC262" s="13"/>
      <c r="GD262" s="13"/>
      <c r="GE262" s="13"/>
      <c r="GF262" s="13"/>
      <c r="GG262" s="13"/>
      <c r="GH262" s="13"/>
      <c r="GI262" s="13"/>
      <c r="GJ262" s="13"/>
      <c r="GK262" s="13"/>
      <c r="GL262" s="13"/>
      <c r="GM262" s="13"/>
      <c r="GN262" s="13"/>
      <c r="GO262" s="13"/>
      <c r="GP262" s="13"/>
      <c r="GQ262" s="13"/>
      <c r="GR262" s="13"/>
      <c r="GS262" s="13"/>
      <c r="GT262" s="13"/>
      <c r="GU262" s="13"/>
      <c r="GV262" s="13"/>
      <c r="GW262" s="13"/>
      <c r="GX262" s="13"/>
      <c r="GY262" s="13"/>
      <c r="GZ262" s="13"/>
      <c r="HA262" s="13"/>
      <c r="HB262" s="13"/>
      <c r="HC262" s="13"/>
      <c r="HD262" s="13"/>
      <c r="HE262" s="13"/>
      <c r="HF262" s="13"/>
      <c r="HG262" s="13"/>
      <c r="HH262" s="13"/>
      <c r="HI262" s="13"/>
      <c r="HJ262" s="13"/>
      <c r="HK262" s="13"/>
      <c r="HL262" s="13"/>
      <c r="HM262" s="13"/>
      <c r="HN262" s="13"/>
      <c r="HO262" s="13"/>
      <c r="HP262" s="13"/>
      <c r="HQ262" s="13"/>
      <c r="HR262" s="13"/>
      <c r="HS262" s="13"/>
      <c r="HT262" s="13"/>
      <c r="HU262" s="13"/>
      <c r="HV262" s="13"/>
      <c r="HW262" s="13"/>
      <c r="HX262" s="13"/>
      <c r="HY262" s="13"/>
      <c r="HZ262" s="13"/>
      <c r="IA262" s="13"/>
      <c r="IB262" s="13"/>
      <c r="IC262" s="13"/>
      <c r="ID262" s="13"/>
      <c r="IE262" s="13"/>
      <c r="IF262" s="13"/>
      <c r="IG262" s="13"/>
      <c r="IH262" s="13"/>
      <c r="II262" s="13"/>
      <c r="IJ262" s="13"/>
      <c r="IK262" s="13"/>
      <c r="IL262" s="13"/>
    </row>
    <row r="263" spans="1:246" s="14" customFormat="1" ht="158.55000000000001" customHeight="1" outlineLevel="1">
      <c r="A263" s="426" t="s">
        <v>936</v>
      </c>
      <c r="B263" s="399" t="s">
        <v>924</v>
      </c>
      <c r="C263" s="400" t="s">
        <v>17</v>
      </c>
      <c r="D263" s="401">
        <v>1</v>
      </c>
      <c r="E263" s="402"/>
      <c r="F263" s="403"/>
      <c r="G263" s="404">
        <f>E263*F263</f>
        <v>0</v>
      </c>
      <c r="H263" s="404"/>
      <c r="I263" s="405"/>
      <c r="J263" s="355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  <c r="EL263" s="13"/>
      <c r="EM263" s="13"/>
      <c r="EN263" s="13"/>
      <c r="EO263" s="13"/>
      <c r="EP263" s="13"/>
      <c r="EQ263" s="13"/>
      <c r="ER263" s="13"/>
      <c r="ES263" s="13"/>
      <c r="ET263" s="13"/>
      <c r="EU263" s="13"/>
      <c r="EV263" s="13"/>
      <c r="EW263" s="13"/>
      <c r="EX263" s="13"/>
      <c r="EY263" s="13"/>
      <c r="EZ263" s="13"/>
      <c r="FA263" s="13"/>
      <c r="FB263" s="13"/>
      <c r="FC263" s="13"/>
      <c r="FD263" s="13"/>
      <c r="FE263" s="13"/>
      <c r="FF263" s="13"/>
      <c r="FG263" s="13"/>
      <c r="FH263" s="13"/>
      <c r="FI263" s="13"/>
      <c r="FJ263" s="13"/>
      <c r="FK263" s="13"/>
      <c r="FL263" s="13"/>
      <c r="FM263" s="13"/>
      <c r="FN263" s="13"/>
      <c r="FO263" s="13"/>
      <c r="FP263" s="13"/>
      <c r="FQ263" s="13"/>
      <c r="FR263" s="13"/>
      <c r="FS263" s="13"/>
      <c r="FT263" s="13"/>
      <c r="FU263" s="13"/>
      <c r="FV263" s="13"/>
      <c r="FW263" s="13"/>
      <c r="FX263" s="13"/>
      <c r="FY263" s="13"/>
      <c r="FZ263" s="13"/>
      <c r="GA263" s="13"/>
      <c r="GB263" s="13"/>
      <c r="GC263" s="13"/>
      <c r="GD263" s="13"/>
      <c r="GE263" s="13"/>
      <c r="GF263" s="13"/>
      <c r="GG263" s="13"/>
      <c r="GH263" s="13"/>
      <c r="GI263" s="13"/>
      <c r="GJ263" s="13"/>
      <c r="GK263" s="13"/>
      <c r="GL263" s="13"/>
      <c r="GM263" s="13"/>
      <c r="GN263" s="13"/>
      <c r="GO263" s="13"/>
      <c r="GP263" s="13"/>
      <c r="GQ263" s="13"/>
      <c r="GR263" s="13"/>
      <c r="GS263" s="13"/>
      <c r="GT263" s="13"/>
      <c r="GU263" s="13"/>
      <c r="GV263" s="13"/>
      <c r="GW263" s="13"/>
      <c r="GX263" s="13"/>
      <c r="GY263" s="13"/>
      <c r="GZ263" s="13"/>
      <c r="HA263" s="13"/>
      <c r="HB263" s="13"/>
      <c r="HC263" s="13"/>
      <c r="HD263" s="13"/>
      <c r="HE263" s="13"/>
      <c r="HF263" s="13"/>
      <c r="HG263" s="13"/>
      <c r="HH263" s="13"/>
      <c r="HI263" s="13"/>
      <c r="HJ263" s="13"/>
      <c r="HK263" s="13"/>
      <c r="HL263" s="13"/>
      <c r="HM263" s="13"/>
      <c r="HN263" s="13"/>
      <c r="HO263" s="13"/>
      <c r="HP263" s="13"/>
      <c r="HQ263" s="13"/>
      <c r="HR263" s="13"/>
      <c r="HS263" s="13"/>
      <c r="HT263" s="13"/>
      <c r="HU263" s="13"/>
      <c r="HV263" s="13"/>
      <c r="HW263" s="13"/>
      <c r="HX263" s="13"/>
      <c r="HY263" s="13"/>
      <c r="HZ263" s="13"/>
      <c r="IA263" s="13"/>
      <c r="IB263" s="13"/>
      <c r="IC263" s="13"/>
      <c r="ID263" s="13"/>
      <c r="IE263" s="13"/>
      <c r="IF263" s="13"/>
      <c r="IG263" s="13"/>
      <c r="IH263" s="13"/>
      <c r="II263" s="13"/>
      <c r="IJ263" s="13"/>
      <c r="IK263" s="13"/>
      <c r="IL263" s="13"/>
    </row>
    <row r="264" spans="1:246" s="14" customFormat="1" ht="132" customHeight="1" outlineLevel="1">
      <c r="A264" s="424"/>
      <c r="B264" s="407" t="s">
        <v>925</v>
      </c>
      <c r="C264" s="408"/>
      <c r="D264" s="409"/>
      <c r="E264" s="410"/>
      <c r="F264" s="411"/>
      <c r="G264" s="412"/>
      <c r="H264" s="412"/>
      <c r="I264" s="413"/>
      <c r="J264" s="355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  <c r="FY264" s="13"/>
      <c r="FZ264" s="13"/>
      <c r="GA264" s="13"/>
      <c r="GB264" s="13"/>
      <c r="GC264" s="13"/>
      <c r="GD264" s="13"/>
      <c r="GE264" s="13"/>
      <c r="GF264" s="13"/>
      <c r="GG264" s="13"/>
      <c r="GH264" s="13"/>
      <c r="GI264" s="13"/>
      <c r="GJ264" s="13"/>
      <c r="GK264" s="13"/>
      <c r="GL264" s="13"/>
      <c r="GM264" s="13"/>
      <c r="GN264" s="13"/>
      <c r="GO264" s="13"/>
      <c r="GP264" s="13"/>
      <c r="GQ264" s="13"/>
      <c r="GR264" s="13"/>
      <c r="GS264" s="13"/>
      <c r="GT264" s="13"/>
      <c r="GU264" s="13"/>
      <c r="GV264" s="13"/>
      <c r="GW264" s="13"/>
      <c r="GX264" s="13"/>
      <c r="GY264" s="13"/>
      <c r="GZ264" s="13"/>
      <c r="HA264" s="13"/>
      <c r="HB264" s="13"/>
      <c r="HC264" s="13"/>
      <c r="HD264" s="13"/>
      <c r="HE264" s="13"/>
      <c r="HF264" s="13"/>
      <c r="HG264" s="13"/>
      <c r="HH264" s="13"/>
      <c r="HI264" s="13"/>
      <c r="HJ264" s="13"/>
      <c r="HK264" s="13"/>
      <c r="HL264" s="13"/>
      <c r="HM264" s="13"/>
      <c r="HN264" s="13"/>
      <c r="HO264" s="13"/>
      <c r="HP264" s="13"/>
      <c r="HQ264" s="13"/>
      <c r="HR264" s="13"/>
      <c r="HS264" s="13"/>
      <c r="HT264" s="13"/>
      <c r="HU264" s="13"/>
      <c r="HV264" s="13"/>
      <c r="HW264" s="13"/>
      <c r="HX264" s="13"/>
      <c r="HY264" s="13"/>
      <c r="HZ264" s="13"/>
      <c r="IA264" s="13"/>
      <c r="IB264" s="13"/>
      <c r="IC264" s="13"/>
      <c r="ID264" s="13"/>
      <c r="IE264" s="13"/>
      <c r="IF264" s="13"/>
      <c r="IG264" s="13"/>
      <c r="IH264" s="13"/>
      <c r="II264" s="13"/>
      <c r="IJ264" s="13"/>
      <c r="IK264" s="13"/>
      <c r="IL264" s="13"/>
    </row>
    <row r="265" spans="1:246" s="14" customFormat="1" ht="132" customHeight="1" outlineLevel="1">
      <c r="A265" s="424"/>
      <c r="B265" s="407" t="s">
        <v>927</v>
      </c>
      <c r="C265" s="408"/>
      <c r="D265" s="409"/>
      <c r="E265" s="410"/>
      <c r="F265" s="411"/>
      <c r="G265" s="412"/>
      <c r="H265" s="412"/>
      <c r="I265" s="413"/>
      <c r="J265" s="355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  <c r="FY265" s="13"/>
      <c r="FZ265" s="13"/>
      <c r="GA265" s="13"/>
      <c r="GB265" s="13"/>
      <c r="GC265" s="13"/>
      <c r="GD265" s="13"/>
      <c r="GE265" s="13"/>
      <c r="GF265" s="13"/>
      <c r="GG265" s="13"/>
      <c r="GH265" s="13"/>
      <c r="GI265" s="13"/>
      <c r="GJ265" s="13"/>
      <c r="GK265" s="13"/>
      <c r="GL265" s="13"/>
      <c r="GM265" s="13"/>
      <c r="GN265" s="13"/>
      <c r="GO265" s="13"/>
      <c r="GP265" s="13"/>
      <c r="GQ265" s="13"/>
      <c r="GR265" s="13"/>
      <c r="GS265" s="13"/>
      <c r="GT265" s="13"/>
      <c r="GU265" s="13"/>
      <c r="GV265" s="13"/>
      <c r="GW265" s="13"/>
      <c r="GX265" s="13"/>
      <c r="GY265" s="13"/>
      <c r="GZ265" s="13"/>
      <c r="HA265" s="13"/>
      <c r="HB265" s="13"/>
      <c r="HC265" s="13"/>
      <c r="HD265" s="13"/>
      <c r="HE265" s="13"/>
      <c r="HF265" s="13"/>
      <c r="HG265" s="13"/>
      <c r="HH265" s="13"/>
      <c r="HI265" s="13"/>
      <c r="HJ265" s="13"/>
      <c r="HK265" s="13"/>
      <c r="HL265" s="13"/>
      <c r="HM265" s="13"/>
      <c r="HN265" s="13"/>
      <c r="HO265" s="13"/>
      <c r="HP265" s="13"/>
      <c r="HQ265" s="13"/>
      <c r="HR265" s="13"/>
      <c r="HS265" s="13"/>
      <c r="HT265" s="13"/>
      <c r="HU265" s="13"/>
      <c r="HV265" s="13"/>
      <c r="HW265" s="13"/>
      <c r="HX265" s="13"/>
      <c r="HY265" s="13"/>
      <c r="HZ265" s="13"/>
      <c r="IA265" s="13"/>
      <c r="IB265" s="13"/>
      <c r="IC265" s="13"/>
      <c r="ID265" s="13"/>
      <c r="IE265" s="13"/>
      <c r="IF265" s="13"/>
      <c r="IG265" s="13"/>
      <c r="IH265" s="13"/>
      <c r="II265" s="13"/>
      <c r="IJ265" s="13"/>
      <c r="IK265" s="13"/>
      <c r="IL265" s="13"/>
    </row>
    <row r="266" spans="1:246" s="14" customFormat="1" ht="122.55" customHeight="1" outlineLevel="1">
      <c r="A266" s="424"/>
      <c r="B266" s="407" t="s">
        <v>928</v>
      </c>
      <c r="C266" s="408"/>
      <c r="D266" s="409"/>
      <c r="E266" s="410"/>
      <c r="F266" s="411"/>
      <c r="G266" s="412"/>
      <c r="H266" s="412"/>
      <c r="I266" s="413"/>
      <c r="J266" s="355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  <c r="EV266" s="13"/>
      <c r="EW266" s="13"/>
      <c r="EX266" s="13"/>
      <c r="EY266" s="13"/>
      <c r="EZ266" s="13"/>
      <c r="FA266" s="13"/>
      <c r="FB266" s="13"/>
      <c r="FC266" s="13"/>
      <c r="FD266" s="13"/>
      <c r="FE266" s="13"/>
      <c r="FF266" s="13"/>
      <c r="FG266" s="13"/>
      <c r="FH266" s="13"/>
      <c r="FI266" s="13"/>
      <c r="FJ266" s="13"/>
      <c r="FK266" s="13"/>
      <c r="FL266" s="13"/>
      <c r="FM266" s="13"/>
      <c r="FN266" s="13"/>
      <c r="FO266" s="13"/>
      <c r="FP266" s="13"/>
      <c r="FQ266" s="13"/>
      <c r="FR266" s="13"/>
      <c r="FS266" s="13"/>
      <c r="FT266" s="13"/>
      <c r="FU266" s="13"/>
      <c r="FV266" s="13"/>
      <c r="FW266" s="13"/>
      <c r="FX266" s="13"/>
      <c r="FY266" s="13"/>
      <c r="FZ266" s="13"/>
      <c r="GA266" s="13"/>
      <c r="GB266" s="13"/>
      <c r="GC266" s="13"/>
      <c r="GD266" s="13"/>
      <c r="GE266" s="13"/>
      <c r="GF266" s="13"/>
      <c r="GG266" s="13"/>
      <c r="GH266" s="13"/>
      <c r="GI266" s="13"/>
      <c r="GJ266" s="13"/>
      <c r="GK266" s="13"/>
      <c r="GL266" s="13"/>
      <c r="GM266" s="13"/>
      <c r="GN266" s="13"/>
      <c r="GO266" s="13"/>
      <c r="GP266" s="13"/>
      <c r="GQ266" s="13"/>
      <c r="GR266" s="13"/>
      <c r="GS266" s="13"/>
      <c r="GT266" s="13"/>
      <c r="GU266" s="13"/>
      <c r="GV266" s="13"/>
      <c r="GW266" s="13"/>
      <c r="GX266" s="13"/>
      <c r="GY266" s="13"/>
      <c r="GZ266" s="13"/>
      <c r="HA266" s="13"/>
      <c r="HB266" s="13"/>
      <c r="HC266" s="13"/>
      <c r="HD266" s="13"/>
      <c r="HE266" s="13"/>
      <c r="HF266" s="13"/>
      <c r="HG266" s="13"/>
      <c r="HH266" s="13"/>
      <c r="HI266" s="13"/>
      <c r="HJ266" s="13"/>
      <c r="HK266" s="13"/>
      <c r="HL266" s="13"/>
      <c r="HM266" s="13"/>
      <c r="HN266" s="13"/>
      <c r="HO266" s="13"/>
      <c r="HP266" s="13"/>
      <c r="HQ266" s="13"/>
      <c r="HR266" s="13"/>
      <c r="HS266" s="13"/>
      <c r="HT266" s="13"/>
      <c r="HU266" s="13"/>
      <c r="HV266" s="13"/>
      <c r="HW266" s="13"/>
      <c r="HX266" s="13"/>
      <c r="HY266" s="13"/>
      <c r="HZ266" s="13"/>
      <c r="IA266" s="13"/>
      <c r="IB266" s="13"/>
      <c r="IC266" s="13"/>
      <c r="ID266" s="13"/>
      <c r="IE266" s="13"/>
      <c r="IF266" s="13"/>
      <c r="IG266" s="13"/>
      <c r="IH266" s="13"/>
      <c r="II266" s="13"/>
      <c r="IJ266" s="13"/>
      <c r="IK266" s="13"/>
      <c r="IL266" s="13"/>
    </row>
    <row r="267" spans="1:246" s="14" customFormat="1" ht="122.55" customHeight="1" outlineLevel="1">
      <c r="A267" s="424"/>
      <c r="B267" s="407" t="s">
        <v>929</v>
      </c>
      <c r="C267" s="408"/>
      <c r="D267" s="409"/>
      <c r="E267" s="410"/>
      <c r="F267" s="411"/>
      <c r="G267" s="412"/>
      <c r="H267" s="412"/>
      <c r="I267" s="413"/>
      <c r="J267" s="355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  <c r="EV267" s="13"/>
      <c r="EW267" s="13"/>
      <c r="EX267" s="13"/>
      <c r="EY267" s="13"/>
      <c r="EZ267" s="13"/>
      <c r="FA267" s="13"/>
      <c r="FB267" s="13"/>
      <c r="FC267" s="13"/>
      <c r="FD267" s="13"/>
      <c r="FE267" s="13"/>
      <c r="FF267" s="13"/>
      <c r="FG267" s="13"/>
      <c r="FH267" s="13"/>
      <c r="FI267" s="13"/>
      <c r="FJ267" s="13"/>
      <c r="FK267" s="13"/>
      <c r="FL267" s="13"/>
      <c r="FM267" s="13"/>
      <c r="FN267" s="13"/>
      <c r="FO267" s="13"/>
      <c r="FP267" s="13"/>
      <c r="FQ267" s="13"/>
      <c r="FR267" s="13"/>
      <c r="FS267" s="13"/>
      <c r="FT267" s="13"/>
      <c r="FU267" s="13"/>
      <c r="FV267" s="13"/>
      <c r="FW267" s="13"/>
      <c r="FX267" s="13"/>
      <c r="FY267" s="13"/>
      <c r="FZ267" s="13"/>
      <c r="GA267" s="13"/>
      <c r="GB267" s="13"/>
      <c r="GC267" s="13"/>
      <c r="GD267" s="13"/>
      <c r="GE267" s="13"/>
      <c r="GF267" s="13"/>
      <c r="GG267" s="13"/>
      <c r="GH267" s="13"/>
      <c r="GI267" s="13"/>
      <c r="GJ267" s="13"/>
      <c r="GK267" s="13"/>
      <c r="GL267" s="13"/>
      <c r="GM267" s="13"/>
      <c r="GN267" s="13"/>
      <c r="GO267" s="13"/>
      <c r="GP267" s="13"/>
      <c r="GQ267" s="13"/>
      <c r="GR267" s="13"/>
      <c r="GS267" s="13"/>
      <c r="GT267" s="13"/>
      <c r="GU267" s="13"/>
      <c r="GV267" s="13"/>
      <c r="GW267" s="13"/>
      <c r="GX267" s="13"/>
      <c r="GY267" s="13"/>
      <c r="GZ267" s="13"/>
      <c r="HA267" s="13"/>
      <c r="HB267" s="13"/>
      <c r="HC267" s="13"/>
      <c r="HD267" s="13"/>
      <c r="HE267" s="13"/>
      <c r="HF267" s="13"/>
      <c r="HG267" s="13"/>
      <c r="HH267" s="13"/>
      <c r="HI267" s="13"/>
      <c r="HJ267" s="13"/>
      <c r="HK267" s="13"/>
      <c r="HL267" s="13"/>
      <c r="HM267" s="13"/>
      <c r="HN267" s="13"/>
      <c r="HO267" s="13"/>
      <c r="HP267" s="13"/>
      <c r="HQ267" s="13"/>
      <c r="HR267" s="13"/>
      <c r="HS267" s="13"/>
      <c r="HT267" s="13"/>
      <c r="HU267" s="13"/>
      <c r="HV267" s="13"/>
      <c r="HW267" s="13"/>
      <c r="HX267" s="13"/>
      <c r="HY267" s="13"/>
      <c r="HZ267" s="13"/>
      <c r="IA267" s="13"/>
      <c r="IB267" s="13"/>
      <c r="IC267" s="13"/>
      <c r="ID267" s="13"/>
      <c r="IE267" s="13"/>
      <c r="IF267" s="13"/>
      <c r="IG267" s="13"/>
      <c r="IH267" s="13"/>
      <c r="II267" s="13"/>
      <c r="IJ267" s="13"/>
      <c r="IK267" s="13"/>
      <c r="IL267" s="13"/>
    </row>
    <row r="268" spans="1:246" s="14" customFormat="1" ht="122.55" customHeight="1" outlineLevel="1">
      <c r="A268" s="424"/>
      <c r="B268" s="407" t="s">
        <v>930</v>
      </c>
      <c r="C268" s="408"/>
      <c r="D268" s="409"/>
      <c r="E268" s="410"/>
      <c r="F268" s="411"/>
      <c r="G268" s="412"/>
      <c r="H268" s="412"/>
      <c r="I268" s="413"/>
      <c r="J268" s="355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  <c r="EL268" s="13"/>
      <c r="EM268" s="13"/>
      <c r="EN268" s="13"/>
      <c r="EO268" s="13"/>
      <c r="EP268" s="13"/>
      <c r="EQ268" s="13"/>
      <c r="ER268" s="13"/>
      <c r="ES268" s="13"/>
      <c r="ET268" s="13"/>
      <c r="EU268" s="13"/>
      <c r="EV268" s="13"/>
      <c r="EW268" s="13"/>
      <c r="EX268" s="13"/>
      <c r="EY268" s="13"/>
      <c r="EZ268" s="13"/>
      <c r="FA268" s="13"/>
      <c r="FB268" s="13"/>
      <c r="FC268" s="13"/>
      <c r="FD268" s="13"/>
      <c r="FE268" s="13"/>
      <c r="FF268" s="13"/>
      <c r="FG268" s="13"/>
      <c r="FH268" s="13"/>
      <c r="FI268" s="13"/>
      <c r="FJ268" s="13"/>
      <c r="FK268" s="13"/>
      <c r="FL268" s="13"/>
      <c r="FM268" s="13"/>
      <c r="FN268" s="13"/>
      <c r="FO268" s="13"/>
      <c r="FP268" s="13"/>
      <c r="FQ268" s="13"/>
      <c r="FR268" s="13"/>
      <c r="FS268" s="13"/>
      <c r="FT268" s="13"/>
      <c r="FU268" s="13"/>
      <c r="FV268" s="13"/>
      <c r="FW268" s="13"/>
      <c r="FX268" s="13"/>
      <c r="FY268" s="13"/>
      <c r="FZ268" s="13"/>
      <c r="GA268" s="13"/>
      <c r="GB268" s="13"/>
      <c r="GC268" s="13"/>
      <c r="GD268" s="13"/>
      <c r="GE268" s="13"/>
      <c r="GF268" s="13"/>
      <c r="GG268" s="13"/>
      <c r="GH268" s="13"/>
      <c r="GI268" s="13"/>
      <c r="GJ268" s="13"/>
      <c r="GK268" s="13"/>
      <c r="GL268" s="13"/>
      <c r="GM268" s="13"/>
      <c r="GN268" s="13"/>
      <c r="GO268" s="13"/>
      <c r="GP268" s="13"/>
      <c r="GQ268" s="13"/>
      <c r="GR268" s="13"/>
      <c r="GS268" s="13"/>
      <c r="GT268" s="13"/>
      <c r="GU268" s="13"/>
      <c r="GV268" s="13"/>
      <c r="GW268" s="13"/>
      <c r="GX268" s="13"/>
      <c r="GY268" s="13"/>
      <c r="GZ268" s="13"/>
      <c r="HA268" s="13"/>
      <c r="HB268" s="13"/>
      <c r="HC268" s="13"/>
      <c r="HD268" s="13"/>
      <c r="HE268" s="13"/>
      <c r="HF268" s="13"/>
      <c r="HG268" s="13"/>
      <c r="HH268" s="13"/>
      <c r="HI268" s="13"/>
      <c r="HJ268" s="13"/>
      <c r="HK268" s="13"/>
      <c r="HL268" s="13"/>
      <c r="HM268" s="13"/>
      <c r="HN268" s="13"/>
      <c r="HO268" s="13"/>
      <c r="HP268" s="13"/>
      <c r="HQ268" s="13"/>
      <c r="HR268" s="13"/>
      <c r="HS268" s="13"/>
      <c r="HT268" s="13"/>
      <c r="HU268" s="13"/>
      <c r="HV268" s="13"/>
      <c r="HW268" s="13"/>
      <c r="HX268" s="13"/>
      <c r="HY268" s="13"/>
      <c r="HZ268" s="13"/>
      <c r="IA268" s="13"/>
      <c r="IB268" s="13"/>
      <c r="IC268" s="13"/>
      <c r="ID268" s="13"/>
      <c r="IE268" s="13"/>
      <c r="IF268" s="13"/>
      <c r="IG268" s="13"/>
      <c r="IH268" s="13"/>
      <c r="II268" s="13"/>
      <c r="IJ268" s="13"/>
      <c r="IK268" s="13"/>
      <c r="IL268" s="13"/>
    </row>
    <row r="269" spans="1:246" s="14" customFormat="1" ht="122.55" customHeight="1" outlineLevel="1">
      <c r="A269" s="424"/>
      <c r="B269" s="407" t="s">
        <v>931</v>
      </c>
      <c r="C269" s="408"/>
      <c r="D269" s="409"/>
      <c r="E269" s="410"/>
      <c r="F269" s="411"/>
      <c r="G269" s="412"/>
      <c r="H269" s="412"/>
      <c r="I269" s="413"/>
      <c r="J269" s="355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  <c r="EL269" s="13"/>
      <c r="EM269" s="13"/>
      <c r="EN269" s="13"/>
      <c r="EO269" s="13"/>
      <c r="EP269" s="13"/>
      <c r="EQ269" s="13"/>
      <c r="ER269" s="13"/>
      <c r="ES269" s="13"/>
      <c r="ET269" s="13"/>
      <c r="EU269" s="13"/>
      <c r="EV269" s="13"/>
      <c r="EW269" s="13"/>
      <c r="EX269" s="13"/>
      <c r="EY269" s="13"/>
      <c r="EZ269" s="13"/>
      <c r="FA269" s="13"/>
      <c r="FB269" s="13"/>
      <c r="FC269" s="13"/>
      <c r="FD269" s="13"/>
      <c r="FE269" s="13"/>
      <c r="FF269" s="13"/>
      <c r="FG269" s="13"/>
      <c r="FH269" s="13"/>
      <c r="FI269" s="13"/>
      <c r="FJ269" s="13"/>
      <c r="FK269" s="13"/>
      <c r="FL269" s="13"/>
      <c r="FM269" s="13"/>
      <c r="FN269" s="13"/>
      <c r="FO269" s="13"/>
      <c r="FP269" s="13"/>
      <c r="FQ269" s="13"/>
      <c r="FR269" s="13"/>
      <c r="FS269" s="13"/>
      <c r="FT269" s="13"/>
      <c r="FU269" s="13"/>
      <c r="FV269" s="13"/>
      <c r="FW269" s="13"/>
      <c r="FX269" s="13"/>
      <c r="FY269" s="13"/>
      <c r="FZ269" s="13"/>
      <c r="GA269" s="13"/>
      <c r="GB269" s="13"/>
      <c r="GC269" s="13"/>
      <c r="GD269" s="13"/>
      <c r="GE269" s="13"/>
      <c r="GF269" s="13"/>
      <c r="GG269" s="13"/>
      <c r="GH269" s="13"/>
      <c r="GI269" s="13"/>
      <c r="GJ269" s="13"/>
      <c r="GK269" s="13"/>
      <c r="GL269" s="13"/>
      <c r="GM269" s="13"/>
      <c r="GN269" s="13"/>
      <c r="GO269" s="13"/>
      <c r="GP269" s="13"/>
      <c r="GQ269" s="13"/>
      <c r="GR269" s="13"/>
      <c r="GS269" s="13"/>
      <c r="GT269" s="13"/>
      <c r="GU269" s="13"/>
      <c r="GV269" s="13"/>
      <c r="GW269" s="13"/>
      <c r="GX269" s="13"/>
      <c r="GY269" s="13"/>
      <c r="GZ269" s="13"/>
      <c r="HA269" s="13"/>
      <c r="HB269" s="13"/>
      <c r="HC269" s="13"/>
      <c r="HD269" s="13"/>
      <c r="HE269" s="13"/>
      <c r="HF269" s="13"/>
      <c r="HG269" s="13"/>
      <c r="HH269" s="13"/>
      <c r="HI269" s="13"/>
      <c r="HJ269" s="13"/>
      <c r="HK269" s="13"/>
      <c r="HL269" s="13"/>
      <c r="HM269" s="13"/>
      <c r="HN269" s="13"/>
      <c r="HO269" s="13"/>
      <c r="HP269" s="13"/>
      <c r="HQ269" s="13"/>
      <c r="HR269" s="13"/>
      <c r="HS269" s="13"/>
      <c r="HT269" s="13"/>
      <c r="HU269" s="13"/>
      <c r="HV269" s="13"/>
      <c r="HW269" s="13"/>
      <c r="HX269" s="13"/>
      <c r="HY269" s="13"/>
      <c r="HZ269" s="13"/>
      <c r="IA269" s="13"/>
      <c r="IB269" s="13"/>
      <c r="IC269" s="13"/>
      <c r="ID269" s="13"/>
      <c r="IE269" s="13"/>
      <c r="IF269" s="13"/>
      <c r="IG269" s="13"/>
      <c r="IH269" s="13"/>
      <c r="II269" s="13"/>
      <c r="IJ269" s="13"/>
      <c r="IK269" s="13"/>
      <c r="IL269" s="13"/>
    </row>
    <row r="270" spans="1:246" s="14" customFormat="1" ht="100.2" customHeight="1" outlineLevel="1">
      <c r="A270" s="424"/>
      <c r="B270" s="407" t="s">
        <v>932</v>
      </c>
      <c r="C270" s="408"/>
      <c r="D270" s="409"/>
      <c r="E270" s="410"/>
      <c r="F270" s="411"/>
      <c r="G270" s="412"/>
      <c r="H270" s="412"/>
      <c r="I270" s="413"/>
      <c r="J270" s="355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  <c r="FY270" s="13"/>
      <c r="FZ270" s="13"/>
      <c r="GA270" s="13"/>
      <c r="GB270" s="13"/>
      <c r="GC270" s="13"/>
      <c r="GD270" s="13"/>
      <c r="GE270" s="13"/>
      <c r="GF270" s="13"/>
      <c r="GG270" s="13"/>
      <c r="GH270" s="13"/>
      <c r="GI270" s="13"/>
      <c r="GJ270" s="13"/>
      <c r="GK270" s="13"/>
      <c r="GL270" s="13"/>
      <c r="GM270" s="13"/>
      <c r="GN270" s="13"/>
      <c r="GO270" s="13"/>
      <c r="GP270" s="13"/>
      <c r="GQ270" s="13"/>
      <c r="GR270" s="13"/>
      <c r="GS270" s="13"/>
      <c r="GT270" s="13"/>
      <c r="GU270" s="13"/>
      <c r="GV270" s="13"/>
      <c r="GW270" s="13"/>
      <c r="GX270" s="13"/>
      <c r="GY270" s="13"/>
      <c r="GZ270" s="13"/>
      <c r="HA270" s="13"/>
      <c r="HB270" s="13"/>
      <c r="HC270" s="13"/>
      <c r="HD270" s="13"/>
      <c r="HE270" s="13"/>
      <c r="HF270" s="13"/>
      <c r="HG270" s="13"/>
      <c r="HH270" s="13"/>
      <c r="HI270" s="13"/>
      <c r="HJ270" s="13"/>
      <c r="HK270" s="13"/>
      <c r="HL270" s="13"/>
      <c r="HM270" s="13"/>
      <c r="HN270" s="13"/>
      <c r="HO270" s="13"/>
      <c r="HP270" s="13"/>
      <c r="HQ270" s="13"/>
      <c r="HR270" s="13"/>
      <c r="HS270" s="13"/>
      <c r="HT270" s="13"/>
      <c r="HU270" s="13"/>
      <c r="HV270" s="13"/>
      <c r="HW270" s="13"/>
      <c r="HX270" s="13"/>
      <c r="HY270" s="13"/>
      <c r="HZ270" s="13"/>
      <c r="IA270" s="13"/>
      <c r="IB270" s="13"/>
      <c r="IC270" s="13"/>
      <c r="ID270" s="13"/>
      <c r="IE270" s="13"/>
      <c r="IF270" s="13"/>
      <c r="IG270" s="13"/>
      <c r="IH270" s="13"/>
      <c r="II270" s="13"/>
      <c r="IJ270" s="13"/>
      <c r="IK270" s="13"/>
      <c r="IL270" s="13"/>
    </row>
    <row r="271" spans="1:246" s="14" customFormat="1" ht="104.55" customHeight="1" outlineLevel="1">
      <c r="A271" s="424"/>
      <c r="B271" s="407" t="s">
        <v>933</v>
      </c>
      <c r="C271" s="408"/>
      <c r="D271" s="409"/>
      <c r="E271" s="410"/>
      <c r="F271" s="411"/>
      <c r="G271" s="412"/>
      <c r="H271" s="412"/>
      <c r="I271" s="413"/>
      <c r="J271" s="355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  <c r="GL271" s="13"/>
      <c r="GM271" s="13"/>
      <c r="GN271" s="13"/>
      <c r="GO271" s="13"/>
      <c r="GP271" s="13"/>
      <c r="GQ271" s="13"/>
      <c r="GR271" s="13"/>
      <c r="GS271" s="13"/>
      <c r="GT271" s="13"/>
      <c r="GU271" s="13"/>
      <c r="GV271" s="13"/>
      <c r="GW271" s="13"/>
      <c r="GX271" s="13"/>
      <c r="GY271" s="13"/>
      <c r="GZ271" s="13"/>
      <c r="HA271" s="13"/>
      <c r="HB271" s="13"/>
      <c r="HC271" s="13"/>
      <c r="HD271" s="13"/>
      <c r="HE271" s="13"/>
      <c r="HF271" s="13"/>
      <c r="HG271" s="13"/>
      <c r="HH271" s="13"/>
      <c r="HI271" s="13"/>
      <c r="HJ271" s="13"/>
      <c r="HK271" s="13"/>
      <c r="HL271" s="13"/>
      <c r="HM271" s="13"/>
      <c r="HN271" s="13"/>
      <c r="HO271" s="13"/>
      <c r="HP271" s="13"/>
      <c r="HQ271" s="13"/>
      <c r="HR271" s="13"/>
      <c r="HS271" s="13"/>
      <c r="HT271" s="13"/>
      <c r="HU271" s="13"/>
      <c r="HV271" s="13"/>
      <c r="HW271" s="13"/>
      <c r="HX271" s="13"/>
      <c r="HY271" s="13"/>
      <c r="HZ271" s="13"/>
      <c r="IA271" s="13"/>
      <c r="IB271" s="13"/>
      <c r="IC271" s="13"/>
      <c r="ID271" s="13"/>
      <c r="IE271" s="13"/>
      <c r="IF271" s="13"/>
      <c r="IG271" s="13"/>
      <c r="IH271" s="13"/>
      <c r="II271" s="13"/>
      <c r="IJ271" s="13"/>
      <c r="IK271" s="13"/>
      <c r="IL271" s="13"/>
    </row>
    <row r="272" spans="1:246" s="14" customFormat="1" ht="222" customHeight="1" outlineLevel="1">
      <c r="A272" s="425"/>
      <c r="B272" s="415" t="s">
        <v>934</v>
      </c>
      <c r="C272" s="416"/>
      <c r="D272" s="417"/>
      <c r="E272" s="418"/>
      <c r="F272" s="419"/>
      <c r="G272" s="420"/>
      <c r="H272" s="420"/>
      <c r="I272" s="421"/>
      <c r="J272" s="355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  <c r="FY272" s="13"/>
      <c r="FZ272" s="13"/>
      <c r="GA272" s="13"/>
      <c r="GB272" s="13"/>
      <c r="GC272" s="13"/>
      <c r="GD272" s="13"/>
      <c r="GE272" s="13"/>
      <c r="GF272" s="13"/>
      <c r="GG272" s="13"/>
      <c r="GH272" s="13"/>
      <c r="GI272" s="13"/>
      <c r="GJ272" s="13"/>
      <c r="GK272" s="13"/>
      <c r="GL272" s="13"/>
      <c r="GM272" s="13"/>
      <c r="GN272" s="13"/>
      <c r="GO272" s="13"/>
      <c r="GP272" s="13"/>
      <c r="GQ272" s="13"/>
      <c r="GR272" s="13"/>
      <c r="GS272" s="13"/>
      <c r="GT272" s="13"/>
      <c r="GU272" s="13"/>
      <c r="GV272" s="13"/>
      <c r="GW272" s="13"/>
      <c r="GX272" s="13"/>
      <c r="GY272" s="13"/>
      <c r="GZ272" s="13"/>
      <c r="HA272" s="13"/>
      <c r="HB272" s="13"/>
      <c r="HC272" s="13"/>
      <c r="HD272" s="13"/>
      <c r="HE272" s="13"/>
      <c r="HF272" s="13"/>
      <c r="HG272" s="13"/>
      <c r="HH272" s="13"/>
      <c r="HI272" s="13"/>
      <c r="HJ272" s="13"/>
      <c r="HK272" s="13"/>
      <c r="HL272" s="13"/>
      <c r="HM272" s="13"/>
      <c r="HN272" s="13"/>
      <c r="HO272" s="13"/>
      <c r="HP272" s="13"/>
      <c r="HQ272" s="13"/>
      <c r="HR272" s="13"/>
      <c r="HS272" s="13"/>
      <c r="HT272" s="13"/>
      <c r="HU272" s="13"/>
      <c r="HV272" s="13"/>
      <c r="HW272" s="13"/>
      <c r="HX272" s="13"/>
      <c r="HY272" s="13"/>
      <c r="HZ272" s="13"/>
      <c r="IA272" s="13"/>
      <c r="IB272" s="13"/>
      <c r="IC272" s="13"/>
      <c r="ID272" s="13"/>
      <c r="IE272" s="13"/>
      <c r="IF272" s="13"/>
      <c r="IG272" s="13"/>
      <c r="IH272" s="13"/>
      <c r="II272" s="13"/>
      <c r="IJ272" s="13"/>
      <c r="IK272" s="13"/>
      <c r="IL272" s="13"/>
    </row>
    <row r="273" spans="1:246" s="14" customFormat="1" ht="21" customHeight="1">
      <c r="A273" s="375" t="s">
        <v>943</v>
      </c>
      <c r="B273" s="373" t="s">
        <v>1367</v>
      </c>
      <c r="C273" s="316"/>
      <c r="D273" s="311"/>
      <c r="E273" s="311"/>
      <c r="F273" s="312"/>
      <c r="G273" s="313"/>
      <c r="H273" s="313">
        <f>SUM(G274)</f>
        <v>0</v>
      </c>
      <c r="I273" s="314"/>
      <c r="J273" s="355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  <c r="FY273" s="13"/>
      <c r="FZ273" s="13"/>
      <c r="GA273" s="13"/>
      <c r="GB273" s="13"/>
      <c r="GC273" s="13"/>
      <c r="GD273" s="13"/>
      <c r="GE273" s="13"/>
      <c r="GF273" s="13"/>
      <c r="GG273" s="13"/>
      <c r="GH273" s="13"/>
      <c r="GI273" s="13"/>
      <c r="GJ273" s="13"/>
      <c r="GK273" s="13"/>
      <c r="GL273" s="13"/>
      <c r="GM273" s="13"/>
      <c r="GN273" s="13"/>
      <c r="GO273" s="13"/>
      <c r="GP273" s="13"/>
      <c r="GQ273" s="13"/>
      <c r="GR273" s="13"/>
      <c r="GS273" s="13"/>
      <c r="GT273" s="13"/>
      <c r="GU273" s="13"/>
      <c r="GV273" s="13"/>
      <c r="GW273" s="13"/>
      <c r="GX273" s="13"/>
      <c r="GY273" s="13"/>
      <c r="GZ273" s="13"/>
      <c r="HA273" s="13"/>
      <c r="HB273" s="13"/>
      <c r="HC273" s="13"/>
      <c r="HD273" s="13"/>
      <c r="HE273" s="13"/>
      <c r="HF273" s="13"/>
      <c r="HG273" s="13"/>
      <c r="HH273" s="13"/>
      <c r="HI273" s="13"/>
      <c r="HJ273" s="13"/>
      <c r="HK273" s="13"/>
      <c r="HL273" s="13"/>
      <c r="HM273" s="13"/>
      <c r="HN273" s="13"/>
      <c r="HO273" s="13"/>
      <c r="HP273" s="13"/>
      <c r="HQ273" s="13"/>
      <c r="HR273" s="13"/>
      <c r="HS273" s="13"/>
      <c r="HT273" s="13"/>
      <c r="HU273" s="13"/>
      <c r="HV273" s="13"/>
      <c r="HW273" s="13"/>
      <c r="HX273" s="13"/>
      <c r="HY273" s="13"/>
      <c r="HZ273" s="13"/>
      <c r="IA273" s="13"/>
      <c r="IB273" s="13"/>
      <c r="IC273" s="13"/>
      <c r="ID273" s="13"/>
      <c r="IE273" s="13"/>
      <c r="IF273" s="13"/>
      <c r="IG273" s="13"/>
      <c r="IH273" s="13"/>
      <c r="II273" s="13"/>
      <c r="IJ273" s="13"/>
      <c r="IK273" s="13"/>
      <c r="IL273" s="13"/>
    </row>
    <row r="274" spans="1:246" s="14" customFormat="1" ht="60.45" customHeight="1" outlineLevel="1">
      <c r="A274" s="426" t="s">
        <v>945</v>
      </c>
      <c r="B274" s="399" t="s">
        <v>937</v>
      </c>
      <c r="C274" s="400" t="s">
        <v>20</v>
      </c>
      <c r="D274" s="401">
        <v>1</v>
      </c>
      <c r="E274" s="402"/>
      <c r="F274" s="403"/>
      <c r="G274" s="404">
        <f>E274*F274</f>
        <v>0</v>
      </c>
      <c r="H274" s="404"/>
      <c r="I274" s="405"/>
      <c r="J274" s="355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  <c r="EL274" s="13"/>
      <c r="EM274" s="13"/>
      <c r="EN274" s="13"/>
      <c r="EO274" s="13"/>
      <c r="EP274" s="13"/>
      <c r="EQ274" s="13"/>
      <c r="ER274" s="13"/>
      <c r="ES274" s="13"/>
      <c r="ET274" s="13"/>
      <c r="EU274" s="13"/>
      <c r="EV274" s="13"/>
      <c r="EW274" s="13"/>
      <c r="EX274" s="13"/>
      <c r="EY274" s="13"/>
      <c r="EZ274" s="13"/>
      <c r="FA274" s="13"/>
      <c r="FB274" s="13"/>
      <c r="FC274" s="13"/>
      <c r="FD274" s="13"/>
      <c r="FE274" s="13"/>
      <c r="FF274" s="13"/>
      <c r="FG274" s="13"/>
      <c r="FH274" s="13"/>
      <c r="FI274" s="13"/>
      <c r="FJ274" s="13"/>
      <c r="FK274" s="13"/>
      <c r="FL274" s="13"/>
      <c r="FM274" s="13"/>
      <c r="FN274" s="13"/>
      <c r="FO274" s="13"/>
      <c r="FP274" s="13"/>
      <c r="FQ274" s="13"/>
      <c r="FR274" s="13"/>
      <c r="FS274" s="13"/>
      <c r="FT274" s="13"/>
      <c r="FU274" s="13"/>
      <c r="FV274" s="13"/>
      <c r="FW274" s="13"/>
      <c r="FX274" s="13"/>
      <c r="FY274" s="13"/>
      <c r="FZ274" s="13"/>
      <c r="GA274" s="13"/>
      <c r="GB274" s="13"/>
      <c r="GC274" s="13"/>
      <c r="GD274" s="13"/>
      <c r="GE274" s="13"/>
      <c r="GF274" s="13"/>
      <c r="GG274" s="13"/>
      <c r="GH274" s="13"/>
      <c r="GI274" s="13"/>
      <c r="GJ274" s="13"/>
      <c r="GK274" s="13"/>
      <c r="GL274" s="13"/>
      <c r="GM274" s="13"/>
      <c r="GN274" s="13"/>
      <c r="GO274" s="13"/>
      <c r="GP274" s="13"/>
      <c r="GQ274" s="13"/>
      <c r="GR274" s="13"/>
      <c r="GS274" s="13"/>
      <c r="GT274" s="13"/>
      <c r="GU274" s="13"/>
      <c r="GV274" s="13"/>
      <c r="GW274" s="13"/>
      <c r="GX274" s="13"/>
      <c r="GY274" s="13"/>
      <c r="GZ274" s="13"/>
      <c r="HA274" s="13"/>
      <c r="HB274" s="13"/>
      <c r="HC274" s="13"/>
      <c r="HD274" s="13"/>
      <c r="HE274" s="13"/>
      <c r="HF274" s="13"/>
      <c r="HG274" s="13"/>
      <c r="HH274" s="13"/>
      <c r="HI274" s="13"/>
      <c r="HJ274" s="13"/>
      <c r="HK274" s="13"/>
      <c r="HL274" s="13"/>
      <c r="HM274" s="13"/>
      <c r="HN274" s="13"/>
      <c r="HO274" s="13"/>
      <c r="HP274" s="13"/>
      <c r="HQ274" s="13"/>
      <c r="HR274" s="13"/>
      <c r="HS274" s="13"/>
      <c r="HT274" s="13"/>
      <c r="HU274" s="13"/>
      <c r="HV274" s="13"/>
      <c r="HW274" s="13"/>
      <c r="HX274" s="13"/>
      <c r="HY274" s="13"/>
      <c r="HZ274" s="13"/>
      <c r="IA274" s="13"/>
      <c r="IB274" s="13"/>
      <c r="IC274" s="13"/>
      <c r="ID274" s="13"/>
      <c r="IE274" s="13"/>
      <c r="IF274" s="13"/>
      <c r="IG274" s="13"/>
      <c r="IH274" s="13"/>
      <c r="II274" s="13"/>
      <c r="IJ274" s="13"/>
      <c r="IK274" s="13"/>
      <c r="IL274" s="13"/>
    </row>
    <row r="275" spans="1:246" s="14" customFormat="1" ht="111.45" customHeight="1" outlineLevel="1">
      <c r="A275" s="424"/>
      <c r="B275" s="407" t="s">
        <v>938</v>
      </c>
      <c r="C275" s="408"/>
      <c r="D275" s="409"/>
      <c r="E275" s="410"/>
      <c r="F275" s="411"/>
      <c r="G275" s="412"/>
      <c r="H275" s="412"/>
      <c r="I275" s="413"/>
      <c r="J275" s="355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  <c r="DL275" s="13"/>
      <c r="DM275" s="13"/>
      <c r="DN275" s="13"/>
      <c r="DO275" s="13"/>
      <c r="DP275" s="13"/>
      <c r="DQ275" s="13"/>
      <c r="DR275" s="13"/>
      <c r="DS275" s="13"/>
      <c r="DT275" s="13"/>
      <c r="DU275" s="13"/>
      <c r="DV275" s="13"/>
      <c r="DW275" s="13"/>
      <c r="DX275" s="13"/>
      <c r="DY275" s="13"/>
      <c r="DZ275" s="13"/>
      <c r="EA275" s="13"/>
      <c r="EB275" s="13"/>
      <c r="EC275" s="13"/>
      <c r="ED275" s="13"/>
      <c r="EE275" s="13"/>
      <c r="EF275" s="13"/>
      <c r="EG275" s="13"/>
      <c r="EH275" s="13"/>
      <c r="EI275" s="13"/>
      <c r="EJ275" s="13"/>
      <c r="EK275" s="13"/>
      <c r="EL275" s="13"/>
      <c r="EM275" s="13"/>
      <c r="EN275" s="13"/>
      <c r="EO275" s="13"/>
      <c r="EP275" s="13"/>
      <c r="EQ275" s="13"/>
      <c r="ER275" s="13"/>
      <c r="ES275" s="13"/>
      <c r="ET275" s="13"/>
      <c r="EU275" s="13"/>
      <c r="EV275" s="13"/>
      <c r="EW275" s="13"/>
      <c r="EX275" s="13"/>
      <c r="EY275" s="13"/>
      <c r="EZ275" s="13"/>
      <c r="FA275" s="13"/>
      <c r="FB275" s="13"/>
      <c r="FC275" s="13"/>
      <c r="FD275" s="13"/>
      <c r="FE275" s="13"/>
      <c r="FF275" s="13"/>
      <c r="FG275" s="13"/>
      <c r="FH275" s="13"/>
      <c r="FI275" s="13"/>
      <c r="FJ275" s="13"/>
      <c r="FK275" s="13"/>
      <c r="FL275" s="13"/>
      <c r="FM275" s="13"/>
      <c r="FN275" s="13"/>
      <c r="FO275" s="13"/>
      <c r="FP275" s="13"/>
      <c r="FQ275" s="13"/>
      <c r="FR275" s="13"/>
      <c r="FS275" s="13"/>
      <c r="FT275" s="13"/>
      <c r="FU275" s="13"/>
      <c r="FV275" s="13"/>
      <c r="FW275" s="13"/>
      <c r="FX275" s="13"/>
      <c r="FY275" s="13"/>
      <c r="FZ275" s="13"/>
      <c r="GA275" s="13"/>
      <c r="GB275" s="13"/>
      <c r="GC275" s="13"/>
      <c r="GD275" s="13"/>
      <c r="GE275" s="13"/>
      <c r="GF275" s="13"/>
      <c r="GG275" s="13"/>
      <c r="GH275" s="13"/>
      <c r="GI275" s="13"/>
      <c r="GJ275" s="13"/>
      <c r="GK275" s="13"/>
      <c r="GL275" s="13"/>
      <c r="GM275" s="13"/>
      <c r="GN275" s="13"/>
      <c r="GO275" s="13"/>
      <c r="GP275" s="13"/>
      <c r="GQ275" s="13"/>
      <c r="GR275" s="13"/>
      <c r="GS275" s="13"/>
      <c r="GT275" s="13"/>
      <c r="GU275" s="13"/>
      <c r="GV275" s="13"/>
      <c r="GW275" s="13"/>
      <c r="GX275" s="13"/>
      <c r="GY275" s="13"/>
      <c r="GZ275" s="13"/>
      <c r="HA275" s="13"/>
      <c r="HB275" s="13"/>
      <c r="HC275" s="13"/>
      <c r="HD275" s="13"/>
      <c r="HE275" s="13"/>
      <c r="HF275" s="13"/>
      <c r="HG275" s="13"/>
      <c r="HH275" s="13"/>
      <c r="HI275" s="13"/>
      <c r="HJ275" s="13"/>
      <c r="HK275" s="13"/>
      <c r="HL275" s="13"/>
      <c r="HM275" s="13"/>
      <c r="HN275" s="13"/>
      <c r="HO275" s="13"/>
      <c r="HP275" s="13"/>
      <c r="HQ275" s="13"/>
      <c r="HR275" s="13"/>
      <c r="HS275" s="13"/>
      <c r="HT275" s="13"/>
      <c r="HU275" s="13"/>
      <c r="HV275" s="13"/>
      <c r="HW275" s="13"/>
      <c r="HX275" s="13"/>
      <c r="HY275" s="13"/>
      <c r="HZ275" s="13"/>
      <c r="IA275" s="13"/>
      <c r="IB275" s="13"/>
      <c r="IC275" s="13"/>
      <c r="ID275" s="13"/>
      <c r="IE275" s="13"/>
      <c r="IF275" s="13"/>
      <c r="IG275" s="13"/>
      <c r="IH275" s="13"/>
      <c r="II275" s="13"/>
      <c r="IJ275" s="13"/>
      <c r="IK275" s="13"/>
      <c r="IL275" s="13"/>
    </row>
    <row r="276" spans="1:246" s="14" customFormat="1" ht="106.8" customHeight="1" outlineLevel="1">
      <c r="A276" s="424"/>
      <c r="B276" s="407" t="s">
        <v>939</v>
      </c>
      <c r="C276" s="408"/>
      <c r="D276" s="409"/>
      <c r="E276" s="410"/>
      <c r="F276" s="411"/>
      <c r="G276" s="412"/>
      <c r="H276" s="412"/>
      <c r="I276" s="413"/>
      <c r="J276" s="355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  <c r="DG276" s="13"/>
      <c r="DH276" s="13"/>
      <c r="DI276" s="13"/>
      <c r="DJ276" s="13"/>
      <c r="DK276" s="13"/>
      <c r="DL276" s="13"/>
      <c r="DM276" s="13"/>
      <c r="DN276" s="13"/>
      <c r="DO276" s="13"/>
      <c r="DP276" s="13"/>
      <c r="DQ276" s="13"/>
      <c r="DR276" s="13"/>
      <c r="DS276" s="13"/>
      <c r="DT276" s="13"/>
      <c r="DU276" s="13"/>
      <c r="DV276" s="13"/>
      <c r="DW276" s="13"/>
      <c r="DX276" s="13"/>
      <c r="DY276" s="13"/>
      <c r="DZ276" s="13"/>
      <c r="EA276" s="13"/>
      <c r="EB276" s="13"/>
      <c r="EC276" s="13"/>
      <c r="ED276" s="13"/>
      <c r="EE276" s="13"/>
      <c r="EF276" s="13"/>
      <c r="EG276" s="13"/>
      <c r="EH276" s="13"/>
      <c r="EI276" s="13"/>
      <c r="EJ276" s="13"/>
      <c r="EK276" s="13"/>
      <c r="EL276" s="13"/>
      <c r="EM276" s="13"/>
      <c r="EN276" s="13"/>
      <c r="EO276" s="13"/>
      <c r="EP276" s="13"/>
      <c r="EQ276" s="13"/>
      <c r="ER276" s="13"/>
      <c r="ES276" s="13"/>
      <c r="ET276" s="13"/>
      <c r="EU276" s="13"/>
      <c r="EV276" s="13"/>
      <c r="EW276" s="13"/>
      <c r="EX276" s="13"/>
      <c r="EY276" s="13"/>
      <c r="EZ276" s="13"/>
      <c r="FA276" s="13"/>
      <c r="FB276" s="13"/>
      <c r="FC276" s="13"/>
      <c r="FD276" s="13"/>
      <c r="FE276" s="13"/>
      <c r="FF276" s="13"/>
      <c r="FG276" s="13"/>
      <c r="FH276" s="13"/>
      <c r="FI276" s="13"/>
      <c r="FJ276" s="13"/>
      <c r="FK276" s="13"/>
      <c r="FL276" s="13"/>
      <c r="FM276" s="13"/>
      <c r="FN276" s="13"/>
      <c r="FO276" s="13"/>
      <c r="FP276" s="13"/>
      <c r="FQ276" s="13"/>
      <c r="FR276" s="13"/>
      <c r="FS276" s="13"/>
      <c r="FT276" s="13"/>
      <c r="FU276" s="13"/>
      <c r="FV276" s="13"/>
      <c r="FW276" s="13"/>
      <c r="FX276" s="13"/>
      <c r="FY276" s="13"/>
      <c r="FZ276" s="13"/>
      <c r="GA276" s="13"/>
      <c r="GB276" s="13"/>
      <c r="GC276" s="13"/>
      <c r="GD276" s="13"/>
      <c r="GE276" s="13"/>
      <c r="GF276" s="13"/>
      <c r="GG276" s="13"/>
      <c r="GH276" s="13"/>
      <c r="GI276" s="13"/>
      <c r="GJ276" s="13"/>
      <c r="GK276" s="13"/>
      <c r="GL276" s="13"/>
      <c r="GM276" s="13"/>
      <c r="GN276" s="13"/>
      <c r="GO276" s="13"/>
      <c r="GP276" s="13"/>
      <c r="GQ276" s="13"/>
      <c r="GR276" s="13"/>
      <c r="GS276" s="13"/>
      <c r="GT276" s="13"/>
      <c r="GU276" s="13"/>
      <c r="GV276" s="13"/>
      <c r="GW276" s="13"/>
      <c r="GX276" s="13"/>
      <c r="GY276" s="13"/>
      <c r="GZ276" s="13"/>
      <c r="HA276" s="13"/>
      <c r="HB276" s="13"/>
      <c r="HC276" s="13"/>
      <c r="HD276" s="13"/>
      <c r="HE276" s="13"/>
      <c r="HF276" s="13"/>
      <c r="HG276" s="13"/>
      <c r="HH276" s="13"/>
      <c r="HI276" s="13"/>
      <c r="HJ276" s="13"/>
      <c r="HK276" s="13"/>
      <c r="HL276" s="13"/>
      <c r="HM276" s="13"/>
      <c r="HN276" s="13"/>
      <c r="HO276" s="13"/>
      <c r="HP276" s="13"/>
      <c r="HQ276" s="13"/>
      <c r="HR276" s="13"/>
      <c r="HS276" s="13"/>
      <c r="HT276" s="13"/>
      <c r="HU276" s="13"/>
      <c r="HV276" s="13"/>
      <c r="HW276" s="13"/>
      <c r="HX276" s="13"/>
      <c r="HY276" s="13"/>
      <c r="HZ276" s="13"/>
      <c r="IA276" s="13"/>
      <c r="IB276" s="13"/>
      <c r="IC276" s="13"/>
      <c r="ID276" s="13"/>
      <c r="IE276" s="13"/>
      <c r="IF276" s="13"/>
      <c r="IG276" s="13"/>
      <c r="IH276" s="13"/>
      <c r="II276" s="13"/>
      <c r="IJ276" s="13"/>
      <c r="IK276" s="13"/>
      <c r="IL276" s="13"/>
    </row>
    <row r="277" spans="1:246" s="14" customFormat="1" ht="109.8" customHeight="1" outlineLevel="1">
      <c r="A277" s="424"/>
      <c r="B277" s="407" t="s">
        <v>940</v>
      </c>
      <c r="C277" s="408"/>
      <c r="D277" s="409"/>
      <c r="E277" s="410"/>
      <c r="F277" s="411"/>
      <c r="G277" s="412"/>
      <c r="H277" s="412"/>
      <c r="I277" s="413"/>
      <c r="J277" s="355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  <c r="DL277" s="13"/>
      <c r="DM277" s="13"/>
      <c r="DN277" s="13"/>
      <c r="DO277" s="13"/>
      <c r="DP277" s="13"/>
      <c r="DQ277" s="13"/>
      <c r="DR277" s="13"/>
      <c r="DS277" s="13"/>
      <c r="DT277" s="13"/>
      <c r="DU277" s="13"/>
      <c r="DV277" s="13"/>
      <c r="DW277" s="13"/>
      <c r="DX277" s="13"/>
      <c r="DY277" s="13"/>
      <c r="DZ277" s="13"/>
      <c r="EA277" s="13"/>
      <c r="EB277" s="13"/>
      <c r="EC277" s="13"/>
      <c r="ED277" s="13"/>
      <c r="EE277" s="13"/>
      <c r="EF277" s="13"/>
      <c r="EG277" s="13"/>
      <c r="EH277" s="13"/>
      <c r="EI277" s="13"/>
      <c r="EJ277" s="13"/>
      <c r="EK277" s="13"/>
      <c r="EL277" s="13"/>
      <c r="EM277" s="13"/>
      <c r="EN277" s="13"/>
      <c r="EO277" s="13"/>
      <c r="EP277" s="13"/>
      <c r="EQ277" s="13"/>
      <c r="ER277" s="13"/>
      <c r="ES277" s="13"/>
      <c r="ET277" s="13"/>
      <c r="EU277" s="13"/>
      <c r="EV277" s="13"/>
      <c r="EW277" s="13"/>
      <c r="EX277" s="13"/>
      <c r="EY277" s="13"/>
      <c r="EZ277" s="13"/>
      <c r="FA277" s="13"/>
      <c r="FB277" s="13"/>
      <c r="FC277" s="13"/>
      <c r="FD277" s="13"/>
      <c r="FE277" s="13"/>
      <c r="FF277" s="13"/>
      <c r="FG277" s="13"/>
      <c r="FH277" s="13"/>
      <c r="FI277" s="13"/>
      <c r="FJ277" s="13"/>
      <c r="FK277" s="13"/>
      <c r="FL277" s="13"/>
      <c r="FM277" s="13"/>
      <c r="FN277" s="13"/>
      <c r="FO277" s="13"/>
      <c r="FP277" s="13"/>
      <c r="FQ277" s="13"/>
      <c r="FR277" s="13"/>
      <c r="FS277" s="13"/>
      <c r="FT277" s="13"/>
      <c r="FU277" s="13"/>
      <c r="FV277" s="13"/>
      <c r="FW277" s="13"/>
      <c r="FX277" s="13"/>
      <c r="FY277" s="13"/>
      <c r="FZ277" s="13"/>
      <c r="GA277" s="13"/>
      <c r="GB277" s="13"/>
      <c r="GC277" s="13"/>
      <c r="GD277" s="13"/>
      <c r="GE277" s="13"/>
      <c r="GF277" s="13"/>
      <c r="GG277" s="13"/>
      <c r="GH277" s="13"/>
      <c r="GI277" s="13"/>
      <c r="GJ277" s="13"/>
      <c r="GK277" s="13"/>
      <c r="GL277" s="13"/>
      <c r="GM277" s="13"/>
      <c r="GN277" s="13"/>
      <c r="GO277" s="13"/>
      <c r="GP277" s="13"/>
      <c r="GQ277" s="13"/>
      <c r="GR277" s="13"/>
      <c r="GS277" s="13"/>
      <c r="GT277" s="13"/>
      <c r="GU277" s="13"/>
      <c r="GV277" s="13"/>
      <c r="GW277" s="13"/>
      <c r="GX277" s="13"/>
      <c r="GY277" s="13"/>
      <c r="GZ277" s="13"/>
      <c r="HA277" s="13"/>
      <c r="HB277" s="13"/>
      <c r="HC277" s="13"/>
      <c r="HD277" s="13"/>
      <c r="HE277" s="13"/>
      <c r="HF277" s="13"/>
      <c r="HG277" s="13"/>
      <c r="HH277" s="13"/>
      <c r="HI277" s="13"/>
      <c r="HJ277" s="13"/>
      <c r="HK277" s="13"/>
      <c r="HL277" s="13"/>
      <c r="HM277" s="13"/>
      <c r="HN277" s="13"/>
      <c r="HO277" s="13"/>
      <c r="HP277" s="13"/>
      <c r="HQ277" s="13"/>
      <c r="HR277" s="13"/>
      <c r="HS277" s="13"/>
      <c r="HT277" s="13"/>
      <c r="HU277" s="13"/>
      <c r="HV277" s="13"/>
      <c r="HW277" s="13"/>
      <c r="HX277" s="13"/>
      <c r="HY277" s="13"/>
      <c r="HZ277" s="13"/>
      <c r="IA277" s="13"/>
      <c r="IB277" s="13"/>
      <c r="IC277" s="13"/>
      <c r="ID277" s="13"/>
      <c r="IE277" s="13"/>
      <c r="IF277" s="13"/>
      <c r="IG277" s="13"/>
      <c r="IH277" s="13"/>
      <c r="II277" s="13"/>
      <c r="IJ277" s="13"/>
      <c r="IK277" s="13"/>
      <c r="IL277" s="13"/>
    </row>
    <row r="278" spans="1:246" s="14" customFormat="1" ht="122.55" customHeight="1" outlineLevel="1">
      <c r="A278" s="424"/>
      <c r="B278" s="407" t="s">
        <v>941</v>
      </c>
      <c r="C278" s="408"/>
      <c r="D278" s="409"/>
      <c r="E278" s="410"/>
      <c r="F278" s="411"/>
      <c r="G278" s="412"/>
      <c r="H278" s="412"/>
      <c r="I278" s="413"/>
      <c r="J278" s="355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  <c r="DG278" s="13"/>
      <c r="DH278" s="13"/>
      <c r="DI278" s="13"/>
      <c r="DJ278" s="13"/>
      <c r="DK278" s="13"/>
      <c r="DL278" s="13"/>
      <c r="DM278" s="13"/>
      <c r="DN278" s="13"/>
      <c r="DO278" s="13"/>
      <c r="DP278" s="13"/>
      <c r="DQ278" s="13"/>
      <c r="DR278" s="13"/>
      <c r="DS278" s="13"/>
      <c r="DT278" s="13"/>
      <c r="DU278" s="13"/>
      <c r="DV278" s="13"/>
      <c r="DW278" s="13"/>
      <c r="DX278" s="13"/>
      <c r="DY278" s="13"/>
      <c r="DZ278" s="13"/>
      <c r="EA278" s="13"/>
      <c r="EB278" s="13"/>
      <c r="EC278" s="13"/>
      <c r="ED278" s="13"/>
      <c r="EE278" s="13"/>
      <c r="EF278" s="13"/>
      <c r="EG278" s="13"/>
      <c r="EH278" s="13"/>
      <c r="EI278" s="13"/>
      <c r="EJ278" s="13"/>
      <c r="EK278" s="13"/>
      <c r="EL278" s="13"/>
      <c r="EM278" s="13"/>
      <c r="EN278" s="13"/>
      <c r="EO278" s="13"/>
      <c r="EP278" s="13"/>
      <c r="EQ278" s="13"/>
      <c r="ER278" s="13"/>
      <c r="ES278" s="13"/>
      <c r="ET278" s="13"/>
      <c r="EU278" s="13"/>
      <c r="EV278" s="13"/>
      <c r="EW278" s="13"/>
      <c r="EX278" s="13"/>
      <c r="EY278" s="13"/>
      <c r="EZ278" s="13"/>
      <c r="FA278" s="13"/>
      <c r="FB278" s="13"/>
      <c r="FC278" s="13"/>
      <c r="FD278" s="13"/>
      <c r="FE278" s="13"/>
      <c r="FF278" s="13"/>
      <c r="FG278" s="13"/>
      <c r="FH278" s="13"/>
      <c r="FI278" s="13"/>
      <c r="FJ278" s="13"/>
      <c r="FK278" s="13"/>
      <c r="FL278" s="13"/>
      <c r="FM278" s="13"/>
      <c r="FN278" s="13"/>
      <c r="FO278" s="13"/>
      <c r="FP278" s="13"/>
      <c r="FQ278" s="13"/>
      <c r="FR278" s="13"/>
      <c r="FS278" s="13"/>
      <c r="FT278" s="13"/>
      <c r="FU278" s="13"/>
      <c r="FV278" s="13"/>
      <c r="FW278" s="13"/>
      <c r="FX278" s="13"/>
      <c r="FY278" s="13"/>
      <c r="FZ278" s="13"/>
      <c r="GA278" s="13"/>
      <c r="GB278" s="13"/>
      <c r="GC278" s="13"/>
      <c r="GD278" s="13"/>
      <c r="GE278" s="13"/>
      <c r="GF278" s="13"/>
      <c r="GG278" s="13"/>
      <c r="GH278" s="13"/>
      <c r="GI278" s="13"/>
      <c r="GJ278" s="13"/>
      <c r="GK278" s="13"/>
      <c r="GL278" s="13"/>
      <c r="GM278" s="13"/>
      <c r="GN278" s="13"/>
      <c r="GO278" s="13"/>
      <c r="GP278" s="13"/>
      <c r="GQ278" s="13"/>
      <c r="GR278" s="13"/>
      <c r="GS278" s="13"/>
      <c r="GT278" s="13"/>
      <c r="GU278" s="13"/>
      <c r="GV278" s="13"/>
      <c r="GW278" s="13"/>
      <c r="GX278" s="13"/>
      <c r="GY278" s="13"/>
      <c r="GZ278" s="13"/>
      <c r="HA278" s="13"/>
      <c r="HB278" s="13"/>
      <c r="HC278" s="13"/>
      <c r="HD278" s="13"/>
      <c r="HE278" s="13"/>
      <c r="HF278" s="13"/>
      <c r="HG278" s="13"/>
      <c r="HH278" s="13"/>
      <c r="HI278" s="13"/>
      <c r="HJ278" s="13"/>
      <c r="HK278" s="13"/>
      <c r="HL278" s="13"/>
      <c r="HM278" s="13"/>
      <c r="HN278" s="13"/>
      <c r="HO278" s="13"/>
      <c r="HP278" s="13"/>
      <c r="HQ278" s="13"/>
      <c r="HR278" s="13"/>
      <c r="HS278" s="13"/>
      <c r="HT278" s="13"/>
      <c r="HU278" s="13"/>
      <c r="HV278" s="13"/>
      <c r="HW278" s="13"/>
      <c r="HX278" s="13"/>
      <c r="HY278" s="13"/>
      <c r="HZ278" s="13"/>
      <c r="IA278" s="13"/>
      <c r="IB278" s="13"/>
      <c r="IC278" s="13"/>
      <c r="ID278" s="13"/>
      <c r="IE278" s="13"/>
      <c r="IF278" s="13"/>
      <c r="IG278" s="13"/>
      <c r="IH278" s="13"/>
      <c r="II278" s="13"/>
      <c r="IJ278" s="13"/>
      <c r="IK278" s="13"/>
      <c r="IL278" s="13"/>
    </row>
    <row r="279" spans="1:246" s="14" customFormat="1" ht="111.45" customHeight="1" outlineLevel="1">
      <c r="A279" s="425"/>
      <c r="B279" s="415" t="s">
        <v>942</v>
      </c>
      <c r="C279" s="416"/>
      <c r="D279" s="417"/>
      <c r="E279" s="418"/>
      <c r="F279" s="419"/>
      <c r="G279" s="420"/>
      <c r="H279" s="420"/>
      <c r="I279" s="421"/>
      <c r="J279" s="355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  <c r="DG279" s="13"/>
      <c r="DH279" s="13"/>
      <c r="DI279" s="13"/>
      <c r="DJ279" s="13"/>
      <c r="DK279" s="13"/>
      <c r="DL279" s="13"/>
      <c r="DM279" s="13"/>
      <c r="DN279" s="13"/>
      <c r="DO279" s="13"/>
      <c r="DP279" s="13"/>
      <c r="DQ279" s="13"/>
      <c r="DR279" s="13"/>
      <c r="DS279" s="13"/>
      <c r="DT279" s="13"/>
      <c r="DU279" s="13"/>
      <c r="DV279" s="13"/>
      <c r="DW279" s="13"/>
      <c r="DX279" s="13"/>
      <c r="DY279" s="13"/>
      <c r="DZ279" s="13"/>
      <c r="EA279" s="13"/>
      <c r="EB279" s="13"/>
      <c r="EC279" s="13"/>
      <c r="ED279" s="13"/>
      <c r="EE279" s="13"/>
      <c r="EF279" s="13"/>
      <c r="EG279" s="13"/>
      <c r="EH279" s="13"/>
      <c r="EI279" s="13"/>
      <c r="EJ279" s="13"/>
      <c r="EK279" s="13"/>
      <c r="EL279" s="13"/>
      <c r="EM279" s="13"/>
      <c r="EN279" s="13"/>
      <c r="EO279" s="13"/>
      <c r="EP279" s="13"/>
      <c r="EQ279" s="13"/>
      <c r="ER279" s="13"/>
      <c r="ES279" s="13"/>
      <c r="ET279" s="13"/>
      <c r="EU279" s="13"/>
      <c r="EV279" s="13"/>
      <c r="EW279" s="13"/>
      <c r="EX279" s="13"/>
      <c r="EY279" s="13"/>
      <c r="EZ279" s="13"/>
      <c r="FA279" s="13"/>
      <c r="FB279" s="13"/>
      <c r="FC279" s="13"/>
      <c r="FD279" s="13"/>
      <c r="FE279" s="13"/>
      <c r="FF279" s="13"/>
      <c r="FG279" s="13"/>
      <c r="FH279" s="13"/>
      <c r="FI279" s="13"/>
      <c r="FJ279" s="13"/>
      <c r="FK279" s="13"/>
      <c r="FL279" s="13"/>
      <c r="FM279" s="13"/>
      <c r="FN279" s="13"/>
      <c r="FO279" s="13"/>
      <c r="FP279" s="13"/>
      <c r="FQ279" s="13"/>
      <c r="FR279" s="13"/>
      <c r="FS279" s="13"/>
      <c r="FT279" s="13"/>
      <c r="FU279" s="13"/>
      <c r="FV279" s="13"/>
      <c r="FW279" s="13"/>
      <c r="FX279" s="13"/>
      <c r="FY279" s="13"/>
      <c r="FZ279" s="13"/>
      <c r="GA279" s="13"/>
      <c r="GB279" s="13"/>
      <c r="GC279" s="13"/>
      <c r="GD279" s="13"/>
      <c r="GE279" s="13"/>
      <c r="GF279" s="13"/>
      <c r="GG279" s="13"/>
      <c r="GH279" s="13"/>
      <c r="GI279" s="13"/>
      <c r="GJ279" s="13"/>
      <c r="GK279" s="13"/>
      <c r="GL279" s="13"/>
      <c r="GM279" s="13"/>
      <c r="GN279" s="13"/>
      <c r="GO279" s="13"/>
      <c r="GP279" s="13"/>
      <c r="GQ279" s="13"/>
      <c r="GR279" s="13"/>
      <c r="GS279" s="13"/>
      <c r="GT279" s="13"/>
      <c r="GU279" s="13"/>
      <c r="GV279" s="13"/>
      <c r="GW279" s="13"/>
      <c r="GX279" s="13"/>
      <c r="GY279" s="13"/>
      <c r="GZ279" s="13"/>
      <c r="HA279" s="13"/>
      <c r="HB279" s="13"/>
      <c r="HC279" s="13"/>
      <c r="HD279" s="13"/>
      <c r="HE279" s="13"/>
      <c r="HF279" s="13"/>
      <c r="HG279" s="13"/>
      <c r="HH279" s="13"/>
      <c r="HI279" s="13"/>
      <c r="HJ279" s="13"/>
      <c r="HK279" s="13"/>
      <c r="HL279" s="13"/>
      <c r="HM279" s="13"/>
      <c r="HN279" s="13"/>
      <c r="HO279" s="13"/>
      <c r="HP279" s="13"/>
      <c r="HQ279" s="13"/>
      <c r="HR279" s="13"/>
      <c r="HS279" s="13"/>
      <c r="HT279" s="13"/>
      <c r="HU279" s="13"/>
      <c r="HV279" s="13"/>
      <c r="HW279" s="13"/>
      <c r="HX279" s="13"/>
      <c r="HY279" s="13"/>
      <c r="HZ279" s="13"/>
      <c r="IA279" s="13"/>
      <c r="IB279" s="13"/>
      <c r="IC279" s="13"/>
      <c r="ID279" s="13"/>
      <c r="IE279" s="13"/>
      <c r="IF279" s="13"/>
      <c r="IG279" s="13"/>
      <c r="IH279" s="13"/>
      <c r="II279" s="13"/>
      <c r="IJ279" s="13"/>
      <c r="IK279" s="13"/>
      <c r="IL279" s="13"/>
    </row>
    <row r="280" spans="1:246" s="14" customFormat="1" ht="21" customHeight="1">
      <c r="A280" s="375" t="s">
        <v>946</v>
      </c>
      <c r="B280" s="373" t="s">
        <v>1375</v>
      </c>
      <c r="C280" s="316"/>
      <c r="D280" s="311"/>
      <c r="E280" s="311"/>
      <c r="F280" s="312"/>
      <c r="G280" s="313"/>
      <c r="H280" s="313">
        <f>SUM(G281)</f>
        <v>0</v>
      </c>
      <c r="I280" s="314"/>
      <c r="J280" s="355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13"/>
      <c r="CS280" s="13"/>
      <c r="CT280" s="13"/>
      <c r="CU280" s="13"/>
      <c r="CV280" s="13"/>
      <c r="CW280" s="13"/>
      <c r="CX280" s="13"/>
      <c r="CY280" s="13"/>
      <c r="CZ280" s="13"/>
      <c r="DA280" s="13"/>
      <c r="DB280" s="13"/>
      <c r="DC280" s="13"/>
      <c r="DD280" s="13"/>
      <c r="DE280" s="13"/>
      <c r="DF280" s="13"/>
      <c r="DG280" s="13"/>
      <c r="DH280" s="13"/>
      <c r="DI280" s="13"/>
      <c r="DJ280" s="13"/>
      <c r="DK280" s="13"/>
      <c r="DL280" s="13"/>
      <c r="DM280" s="13"/>
      <c r="DN280" s="13"/>
      <c r="DO280" s="13"/>
      <c r="DP280" s="13"/>
      <c r="DQ280" s="13"/>
      <c r="DR280" s="13"/>
      <c r="DS280" s="13"/>
      <c r="DT280" s="13"/>
      <c r="DU280" s="13"/>
      <c r="DV280" s="13"/>
      <c r="DW280" s="13"/>
      <c r="DX280" s="13"/>
      <c r="DY280" s="13"/>
      <c r="DZ280" s="13"/>
      <c r="EA280" s="13"/>
      <c r="EB280" s="13"/>
      <c r="EC280" s="13"/>
      <c r="ED280" s="13"/>
      <c r="EE280" s="13"/>
      <c r="EF280" s="13"/>
      <c r="EG280" s="13"/>
      <c r="EH280" s="13"/>
      <c r="EI280" s="13"/>
      <c r="EJ280" s="13"/>
      <c r="EK280" s="13"/>
      <c r="EL280" s="13"/>
      <c r="EM280" s="13"/>
      <c r="EN280" s="13"/>
      <c r="EO280" s="13"/>
      <c r="EP280" s="13"/>
      <c r="EQ280" s="13"/>
      <c r="ER280" s="13"/>
      <c r="ES280" s="13"/>
      <c r="ET280" s="13"/>
      <c r="EU280" s="13"/>
      <c r="EV280" s="13"/>
      <c r="EW280" s="13"/>
      <c r="EX280" s="13"/>
      <c r="EY280" s="13"/>
      <c r="EZ280" s="13"/>
      <c r="FA280" s="13"/>
      <c r="FB280" s="13"/>
      <c r="FC280" s="13"/>
      <c r="FD280" s="13"/>
      <c r="FE280" s="13"/>
      <c r="FF280" s="13"/>
      <c r="FG280" s="13"/>
      <c r="FH280" s="13"/>
      <c r="FI280" s="13"/>
      <c r="FJ280" s="13"/>
      <c r="FK280" s="13"/>
      <c r="FL280" s="13"/>
      <c r="FM280" s="13"/>
      <c r="FN280" s="13"/>
      <c r="FO280" s="13"/>
      <c r="FP280" s="13"/>
      <c r="FQ280" s="13"/>
      <c r="FR280" s="13"/>
      <c r="FS280" s="13"/>
      <c r="FT280" s="13"/>
      <c r="FU280" s="13"/>
      <c r="FV280" s="13"/>
      <c r="FW280" s="13"/>
      <c r="FX280" s="13"/>
      <c r="FY280" s="13"/>
      <c r="FZ280" s="13"/>
      <c r="GA280" s="13"/>
      <c r="GB280" s="13"/>
      <c r="GC280" s="13"/>
      <c r="GD280" s="13"/>
      <c r="GE280" s="13"/>
      <c r="GF280" s="13"/>
      <c r="GG280" s="13"/>
      <c r="GH280" s="13"/>
      <c r="GI280" s="13"/>
      <c r="GJ280" s="13"/>
      <c r="GK280" s="13"/>
      <c r="GL280" s="13"/>
      <c r="GM280" s="13"/>
      <c r="GN280" s="13"/>
      <c r="GO280" s="13"/>
      <c r="GP280" s="13"/>
      <c r="GQ280" s="13"/>
      <c r="GR280" s="13"/>
      <c r="GS280" s="13"/>
      <c r="GT280" s="13"/>
      <c r="GU280" s="13"/>
      <c r="GV280" s="13"/>
      <c r="GW280" s="13"/>
      <c r="GX280" s="13"/>
      <c r="GY280" s="13"/>
      <c r="GZ280" s="13"/>
      <c r="HA280" s="13"/>
      <c r="HB280" s="13"/>
      <c r="HC280" s="13"/>
      <c r="HD280" s="13"/>
      <c r="HE280" s="13"/>
      <c r="HF280" s="13"/>
      <c r="HG280" s="13"/>
      <c r="HH280" s="13"/>
      <c r="HI280" s="13"/>
      <c r="HJ280" s="13"/>
      <c r="HK280" s="13"/>
      <c r="HL280" s="13"/>
      <c r="HM280" s="13"/>
      <c r="HN280" s="13"/>
      <c r="HO280" s="13"/>
      <c r="HP280" s="13"/>
      <c r="HQ280" s="13"/>
      <c r="HR280" s="13"/>
      <c r="HS280" s="13"/>
      <c r="HT280" s="13"/>
      <c r="HU280" s="13"/>
      <c r="HV280" s="13"/>
      <c r="HW280" s="13"/>
      <c r="HX280" s="13"/>
      <c r="HY280" s="13"/>
      <c r="HZ280" s="13"/>
      <c r="IA280" s="13"/>
      <c r="IB280" s="13"/>
      <c r="IC280" s="13"/>
      <c r="ID280" s="13"/>
      <c r="IE280" s="13"/>
      <c r="IF280" s="13"/>
      <c r="IG280" s="13"/>
      <c r="IH280" s="13"/>
      <c r="II280" s="13"/>
      <c r="IJ280" s="13"/>
      <c r="IK280" s="13"/>
      <c r="IL280" s="13"/>
    </row>
    <row r="281" spans="1:246" s="14" customFormat="1" ht="80.55" customHeight="1" outlineLevel="1">
      <c r="A281" s="378" t="s">
        <v>947</v>
      </c>
      <c r="B281" s="365" t="s">
        <v>944</v>
      </c>
      <c r="C281" s="400" t="s">
        <v>20</v>
      </c>
      <c r="D281" s="401">
        <v>1</v>
      </c>
      <c r="E281" s="402"/>
      <c r="F281" s="403"/>
      <c r="G281" s="404">
        <f>E281*F281</f>
        <v>0</v>
      </c>
      <c r="H281" s="404"/>
      <c r="I281" s="405"/>
      <c r="J281" s="355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  <c r="CK281" s="13"/>
      <c r="CL281" s="13"/>
      <c r="CM281" s="13"/>
      <c r="CN281" s="13"/>
      <c r="CO281" s="13"/>
      <c r="CP281" s="13"/>
      <c r="CQ281" s="13"/>
      <c r="CR281" s="13"/>
      <c r="CS281" s="13"/>
      <c r="CT281" s="13"/>
      <c r="CU281" s="13"/>
      <c r="CV281" s="13"/>
      <c r="CW281" s="13"/>
      <c r="CX281" s="13"/>
      <c r="CY281" s="13"/>
      <c r="CZ281" s="13"/>
      <c r="DA281" s="13"/>
      <c r="DB281" s="13"/>
      <c r="DC281" s="13"/>
      <c r="DD281" s="13"/>
      <c r="DE281" s="13"/>
      <c r="DF281" s="13"/>
      <c r="DG281" s="13"/>
      <c r="DH281" s="13"/>
      <c r="DI281" s="13"/>
      <c r="DJ281" s="13"/>
      <c r="DK281" s="13"/>
      <c r="DL281" s="13"/>
      <c r="DM281" s="13"/>
      <c r="DN281" s="13"/>
      <c r="DO281" s="13"/>
      <c r="DP281" s="13"/>
      <c r="DQ281" s="13"/>
      <c r="DR281" s="13"/>
      <c r="DS281" s="13"/>
      <c r="DT281" s="13"/>
      <c r="DU281" s="13"/>
      <c r="DV281" s="13"/>
      <c r="DW281" s="13"/>
      <c r="DX281" s="13"/>
      <c r="DY281" s="13"/>
      <c r="DZ281" s="13"/>
      <c r="EA281" s="13"/>
      <c r="EB281" s="13"/>
      <c r="EC281" s="13"/>
      <c r="ED281" s="13"/>
      <c r="EE281" s="13"/>
      <c r="EF281" s="13"/>
      <c r="EG281" s="13"/>
      <c r="EH281" s="13"/>
      <c r="EI281" s="13"/>
      <c r="EJ281" s="13"/>
      <c r="EK281" s="13"/>
      <c r="EL281" s="13"/>
      <c r="EM281" s="13"/>
      <c r="EN281" s="13"/>
      <c r="EO281" s="13"/>
      <c r="EP281" s="13"/>
      <c r="EQ281" s="13"/>
      <c r="ER281" s="13"/>
      <c r="ES281" s="13"/>
      <c r="ET281" s="13"/>
      <c r="EU281" s="13"/>
      <c r="EV281" s="13"/>
      <c r="EW281" s="13"/>
      <c r="EX281" s="13"/>
      <c r="EY281" s="13"/>
      <c r="EZ281" s="13"/>
      <c r="FA281" s="13"/>
      <c r="FB281" s="13"/>
      <c r="FC281" s="13"/>
      <c r="FD281" s="13"/>
      <c r="FE281" s="13"/>
      <c r="FF281" s="13"/>
      <c r="FG281" s="13"/>
      <c r="FH281" s="13"/>
      <c r="FI281" s="13"/>
      <c r="FJ281" s="13"/>
      <c r="FK281" s="13"/>
      <c r="FL281" s="13"/>
      <c r="FM281" s="13"/>
      <c r="FN281" s="13"/>
      <c r="FO281" s="13"/>
      <c r="FP281" s="13"/>
      <c r="FQ281" s="13"/>
      <c r="FR281" s="13"/>
      <c r="FS281" s="13"/>
      <c r="FT281" s="13"/>
      <c r="FU281" s="13"/>
      <c r="FV281" s="13"/>
      <c r="FW281" s="13"/>
      <c r="FX281" s="13"/>
      <c r="FY281" s="13"/>
      <c r="FZ281" s="13"/>
      <c r="GA281" s="13"/>
      <c r="GB281" s="13"/>
      <c r="GC281" s="13"/>
      <c r="GD281" s="13"/>
      <c r="GE281" s="13"/>
      <c r="GF281" s="13"/>
      <c r="GG281" s="13"/>
      <c r="GH281" s="13"/>
      <c r="GI281" s="13"/>
      <c r="GJ281" s="13"/>
      <c r="GK281" s="13"/>
      <c r="GL281" s="13"/>
      <c r="GM281" s="13"/>
      <c r="GN281" s="13"/>
      <c r="GO281" s="13"/>
      <c r="GP281" s="13"/>
      <c r="GQ281" s="13"/>
      <c r="GR281" s="13"/>
      <c r="GS281" s="13"/>
      <c r="GT281" s="13"/>
      <c r="GU281" s="13"/>
      <c r="GV281" s="13"/>
      <c r="GW281" s="13"/>
      <c r="GX281" s="13"/>
      <c r="GY281" s="13"/>
      <c r="GZ281" s="13"/>
      <c r="HA281" s="13"/>
      <c r="HB281" s="13"/>
      <c r="HC281" s="13"/>
      <c r="HD281" s="13"/>
      <c r="HE281" s="13"/>
      <c r="HF281" s="13"/>
      <c r="HG281" s="13"/>
      <c r="HH281" s="13"/>
      <c r="HI281" s="13"/>
      <c r="HJ281" s="13"/>
      <c r="HK281" s="13"/>
      <c r="HL281" s="13"/>
      <c r="HM281" s="13"/>
      <c r="HN281" s="13"/>
      <c r="HO281" s="13"/>
      <c r="HP281" s="13"/>
      <c r="HQ281" s="13"/>
      <c r="HR281" s="13"/>
      <c r="HS281" s="13"/>
      <c r="HT281" s="13"/>
      <c r="HU281" s="13"/>
      <c r="HV281" s="13"/>
      <c r="HW281" s="13"/>
      <c r="HX281" s="13"/>
      <c r="HY281" s="13"/>
      <c r="HZ281" s="13"/>
      <c r="IA281" s="13"/>
      <c r="IB281" s="13"/>
      <c r="IC281" s="13"/>
      <c r="ID281" s="13"/>
      <c r="IE281" s="13"/>
      <c r="IF281" s="13"/>
      <c r="IG281" s="13"/>
      <c r="IH281" s="13"/>
      <c r="II281" s="13"/>
      <c r="IJ281" s="13"/>
      <c r="IK281" s="13"/>
      <c r="IL281" s="13"/>
    </row>
    <row r="282" spans="1:246" s="14" customFormat="1" ht="21" customHeight="1">
      <c r="A282" s="375" t="s">
        <v>1376</v>
      </c>
      <c r="B282" s="373" t="s">
        <v>1366</v>
      </c>
      <c r="C282" s="316"/>
      <c r="D282" s="311"/>
      <c r="E282" s="311"/>
      <c r="F282" s="312"/>
      <c r="G282" s="313"/>
      <c r="H282" s="313">
        <f>SUM(G283)</f>
        <v>0</v>
      </c>
      <c r="I282" s="314"/>
      <c r="J282" s="355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  <c r="DB282" s="13"/>
      <c r="DC282" s="13"/>
      <c r="DD282" s="13"/>
      <c r="DE282" s="13"/>
      <c r="DF282" s="13"/>
      <c r="DG282" s="13"/>
      <c r="DH282" s="13"/>
      <c r="DI282" s="13"/>
      <c r="DJ282" s="13"/>
      <c r="DK282" s="13"/>
      <c r="DL282" s="13"/>
      <c r="DM282" s="13"/>
      <c r="DN282" s="13"/>
      <c r="DO282" s="13"/>
      <c r="DP282" s="13"/>
      <c r="DQ282" s="13"/>
      <c r="DR282" s="13"/>
      <c r="DS282" s="13"/>
      <c r="DT282" s="13"/>
      <c r="DU282" s="13"/>
      <c r="DV282" s="13"/>
      <c r="DW282" s="13"/>
      <c r="DX282" s="13"/>
      <c r="DY282" s="13"/>
      <c r="DZ282" s="13"/>
      <c r="EA282" s="13"/>
      <c r="EB282" s="13"/>
      <c r="EC282" s="13"/>
      <c r="ED282" s="13"/>
      <c r="EE282" s="13"/>
      <c r="EF282" s="13"/>
      <c r="EG282" s="13"/>
      <c r="EH282" s="13"/>
      <c r="EI282" s="13"/>
      <c r="EJ282" s="13"/>
      <c r="EK282" s="13"/>
      <c r="EL282" s="13"/>
      <c r="EM282" s="13"/>
      <c r="EN282" s="13"/>
      <c r="EO282" s="13"/>
      <c r="EP282" s="13"/>
      <c r="EQ282" s="13"/>
      <c r="ER282" s="13"/>
      <c r="ES282" s="13"/>
      <c r="ET282" s="13"/>
      <c r="EU282" s="13"/>
      <c r="EV282" s="13"/>
      <c r="EW282" s="13"/>
      <c r="EX282" s="13"/>
      <c r="EY282" s="13"/>
      <c r="EZ282" s="13"/>
      <c r="FA282" s="13"/>
      <c r="FB282" s="13"/>
      <c r="FC282" s="13"/>
      <c r="FD282" s="13"/>
      <c r="FE282" s="13"/>
      <c r="FF282" s="13"/>
      <c r="FG282" s="13"/>
      <c r="FH282" s="13"/>
      <c r="FI282" s="13"/>
      <c r="FJ282" s="13"/>
      <c r="FK282" s="13"/>
      <c r="FL282" s="13"/>
      <c r="FM282" s="13"/>
      <c r="FN282" s="13"/>
      <c r="FO282" s="13"/>
      <c r="FP282" s="13"/>
      <c r="FQ282" s="13"/>
      <c r="FR282" s="13"/>
      <c r="FS282" s="13"/>
      <c r="FT282" s="13"/>
      <c r="FU282" s="13"/>
      <c r="FV282" s="13"/>
      <c r="FW282" s="13"/>
      <c r="FX282" s="13"/>
      <c r="FY282" s="13"/>
      <c r="FZ282" s="13"/>
      <c r="GA282" s="13"/>
      <c r="GB282" s="13"/>
      <c r="GC282" s="13"/>
      <c r="GD282" s="13"/>
      <c r="GE282" s="13"/>
      <c r="GF282" s="13"/>
      <c r="GG282" s="13"/>
      <c r="GH282" s="13"/>
      <c r="GI282" s="13"/>
      <c r="GJ282" s="13"/>
      <c r="GK282" s="13"/>
      <c r="GL282" s="13"/>
      <c r="GM282" s="13"/>
      <c r="GN282" s="13"/>
      <c r="GO282" s="13"/>
      <c r="GP282" s="13"/>
      <c r="GQ282" s="13"/>
      <c r="GR282" s="13"/>
      <c r="GS282" s="13"/>
      <c r="GT282" s="13"/>
      <c r="GU282" s="13"/>
      <c r="GV282" s="13"/>
      <c r="GW282" s="13"/>
      <c r="GX282" s="13"/>
      <c r="GY282" s="13"/>
      <c r="GZ282" s="13"/>
      <c r="HA282" s="13"/>
      <c r="HB282" s="13"/>
      <c r="HC282" s="13"/>
      <c r="HD282" s="13"/>
      <c r="HE282" s="13"/>
      <c r="HF282" s="13"/>
      <c r="HG282" s="13"/>
      <c r="HH282" s="13"/>
      <c r="HI282" s="13"/>
      <c r="HJ282" s="13"/>
      <c r="HK282" s="13"/>
      <c r="HL282" s="13"/>
      <c r="HM282" s="13"/>
      <c r="HN282" s="13"/>
      <c r="HO282" s="13"/>
      <c r="HP282" s="13"/>
      <c r="HQ282" s="13"/>
      <c r="HR282" s="13"/>
      <c r="HS282" s="13"/>
      <c r="HT282" s="13"/>
      <c r="HU282" s="13"/>
      <c r="HV282" s="13"/>
      <c r="HW282" s="13"/>
      <c r="HX282" s="13"/>
      <c r="HY282" s="13"/>
      <c r="HZ282" s="13"/>
      <c r="IA282" s="13"/>
      <c r="IB282" s="13"/>
      <c r="IC282" s="13"/>
      <c r="ID282" s="13"/>
      <c r="IE282" s="13"/>
      <c r="IF282" s="13"/>
      <c r="IG282" s="13"/>
      <c r="IH282" s="13"/>
      <c r="II282" s="13"/>
      <c r="IJ282" s="13"/>
      <c r="IK282" s="13"/>
      <c r="IL282" s="13"/>
    </row>
    <row r="283" spans="1:246" s="14" customFormat="1" ht="89.55" customHeight="1" outlineLevel="1">
      <c r="A283" s="461" t="s">
        <v>1415</v>
      </c>
      <c r="B283" s="399" t="s">
        <v>948</v>
      </c>
      <c r="C283" s="400" t="s">
        <v>20</v>
      </c>
      <c r="D283" s="401">
        <v>1</v>
      </c>
      <c r="E283" s="402"/>
      <c r="F283" s="403"/>
      <c r="G283" s="404">
        <f>E283*F283</f>
        <v>0</v>
      </c>
      <c r="H283" s="404"/>
      <c r="I283" s="405"/>
      <c r="J283" s="355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  <c r="DG283" s="13"/>
      <c r="DH283" s="13"/>
      <c r="DI283" s="13"/>
      <c r="DJ283" s="13"/>
      <c r="DK283" s="13"/>
      <c r="DL283" s="13"/>
      <c r="DM283" s="13"/>
      <c r="DN283" s="13"/>
      <c r="DO283" s="13"/>
      <c r="DP283" s="13"/>
      <c r="DQ283" s="13"/>
      <c r="DR283" s="13"/>
      <c r="DS283" s="13"/>
      <c r="DT283" s="13"/>
      <c r="DU283" s="13"/>
      <c r="DV283" s="13"/>
      <c r="DW283" s="13"/>
      <c r="DX283" s="13"/>
      <c r="DY283" s="13"/>
      <c r="DZ283" s="13"/>
      <c r="EA283" s="13"/>
      <c r="EB283" s="13"/>
      <c r="EC283" s="13"/>
      <c r="ED283" s="13"/>
      <c r="EE283" s="13"/>
      <c r="EF283" s="13"/>
      <c r="EG283" s="13"/>
      <c r="EH283" s="13"/>
      <c r="EI283" s="13"/>
      <c r="EJ283" s="13"/>
      <c r="EK283" s="13"/>
      <c r="EL283" s="13"/>
      <c r="EM283" s="13"/>
      <c r="EN283" s="13"/>
      <c r="EO283" s="13"/>
      <c r="EP283" s="13"/>
      <c r="EQ283" s="13"/>
      <c r="ER283" s="13"/>
      <c r="ES283" s="13"/>
      <c r="ET283" s="13"/>
      <c r="EU283" s="13"/>
      <c r="EV283" s="13"/>
      <c r="EW283" s="13"/>
      <c r="EX283" s="13"/>
      <c r="EY283" s="13"/>
      <c r="EZ283" s="13"/>
      <c r="FA283" s="13"/>
      <c r="FB283" s="13"/>
      <c r="FC283" s="13"/>
      <c r="FD283" s="13"/>
      <c r="FE283" s="13"/>
      <c r="FF283" s="13"/>
      <c r="FG283" s="13"/>
      <c r="FH283" s="13"/>
      <c r="FI283" s="13"/>
      <c r="FJ283" s="13"/>
      <c r="FK283" s="13"/>
      <c r="FL283" s="13"/>
      <c r="FM283" s="13"/>
      <c r="FN283" s="13"/>
      <c r="FO283" s="13"/>
      <c r="FP283" s="13"/>
      <c r="FQ283" s="13"/>
      <c r="FR283" s="13"/>
      <c r="FS283" s="13"/>
      <c r="FT283" s="13"/>
      <c r="FU283" s="13"/>
      <c r="FV283" s="13"/>
      <c r="FW283" s="13"/>
      <c r="FX283" s="13"/>
      <c r="FY283" s="13"/>
      <c r="FZ283" s="13"/>
      <c r="GA283" s="13"/>
      <c r="GB283" s="13"/>
      <c r="GC283" s="13"/>
      <c r="GD283" s="13"/>
      <c r="GE283" s="13"/>
      <c r="GF283" s="13"/>
      <c r="GG283" s="13"/>
      <c r="GH283" s="13"/>
      <c r="GI283" s="13"/>
      <c r="GJ283" s="13"/>
      <c r="GK283" s="13"/>
      <c r="GL283" s="13"/>
      <c r="GM283" s="13"/>
      <c r="GN283" s="13"/>
      <c r="GO283" s="13"/>
      <c r="GP283" s="13"/>
      <c r="GQ283" s="13"/>
      <c r="GR283" s="13"/>
      <c r="GS283" s="13"/>
      <c r="GT283" s="13"/>
      <c r="GU283" s="13"/>
      <c r="GV283" s="13"/>
      <c r="GW283" s="13"/>
      <c r="GX283" s="13"/>
      <c r="GY283" s="13"/>
      <c r="GZ283" s="13"/>
      <c r="HA283" s="13"/>
      <c r="HB283" s="13"/>
      <c r="HC283" s="13"/>
      <c r="HD283" s="13"/>
      <c r="HE283" s="13"/>
      <c r="HF283" s="13"/>
      <c r="HG283" s="13"/>
      <c r="HH283" s="13"/>
      <c r="HI283" s="13"/>
      <c r="HJ283" s="13"/>
      <c r="HK283" s="13"/>
      <c r="HL283" s="13"/>
      <c r="HM283" s="13"/>
      <c r="HN283" s="13"/>
      <c r="HO283" s="13"/>
      <c r="HP283" s="13"/>
      <c r="HQ283" s="13"/>
      <c r="HR283" s="13"/>
      <c r="HS283" s="13"/>
      <c r="HT283" s="13"/>
      <c r="HU283" s="13"/>
      <c r="HV283" s="13"/>
      <c r="HW283" s="13"/>
      <c r="HX283" s="13"/>
      <c r="HY283" s="13"/>
      <c r="HZ283" s="13"/>
      <c r="IA283" s="13"/>
      <c r="IB283" s="13"/>
      <c r="IC283" s="13"/>
      <c r="ID283" s="13"/>
      <c r="IE283" s="13"/>
      <c r="IF283" s="13"/>
      <c r="IG283" s="13"/>
      <c r="IH283" s="13"/>
      <c r="II283" s="13"/>
      <c r="IJ283" s="13"/>
      <c r="IK283" s="13"/>
      <c r="IL283" s="13"/>
    </row>
    <row r="284" spans="1:246" s="14" customFormat="1" ht="124.2" customHeight="1" outlineLevel="1">
      <c r="A284" s="462"/>
      <c r="B284" s="415" t="s">
        <v>984</v>
      </c>
      <c r="C284" s="416"/>
      <c r="D284" s="417"/>
      <c r="E284" s="418"/>
      <c r="F284" s="419"/>
      <c r="G284" s="420"/>
      <c r="H284" s="420"/>
      <c r="I284" s="421"/>
      <c r="J284" s="355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  <c r="DG284" s="13"/>
      <c r="DH284" s="13"/>
      <c r="DI284" s="13"/>
      <c r="DJ284" s="13"/>
      <c r="DK284" s="13"/>
      <c r="DL284" s="13"/>
      <c r="DM284" s="13"/>
      <c r="DN284" s="13"/>
      <c r="DO284" s="13"/>
      <c r="DP284" s="13"/>
      <c r="DQ284" s="13"/>
      <c r="DR284" s="13"/>
      <c r="DS284" s="13"/>
      <c r="DT284" s="13"/>
      <c r="DU284" s="13"/>
      <c r="DV284" s="13"/>
      <c r="DW284" s="13"/>
      <c r="DX284" s="13"/>
      <c r="DY284" s="13"/>
      <c r="DZ284" s="13"/>
      <c r="EA284" s="13"/>
      <c r="EB284" s="13"/>
      <c r="EC284" s="13"/>
      <c r="ED284" s="13"/>
      <c r="EE284" s="13"/>
      <c r="EF284" s="13"/>
      <c r="EG284" s="13"/>
      <c r="EH284" s="13"/>
      <c r="EI284" s="13"/>
      <c r="EJ284" s="13"/>
      <c r="EK284" s="13"/>
      <c r="EL284" s="13"/>
      <c r="EM284" s="13"/>
      <c r="EN284" s="13"/>
      <c r="EO284" s="13"/>
      <c r="EP284" s="13"/>
      <c r="EQ284" s="13"/>
      <c r="ER284" s="13"/>
      <c r="ES284" s="13"/>
      <c r="ET284" s="13"/>
      <c r="EU284" s="13"/>
      <c r="EV284" s="13"/>
      <c r="EW284" s="13"/>
      <c r="EX284" s="13"/>
      <c r="EY284" s="13"/>
      <c r="EZ284" s="13"/>
      <c r="FA284" s="13"/>
      <c r="FB284" s="13"/>
      <c r="FC284" s="13"/>
      <c r="FD284" s="13"/>
      <c r="FE284" s="13"/>
      <c r="FF284" s="13"/>
      <c r="FG284" s="13"/>
      <c r="FH284" s="13"/>
      <c r="FI284" s="13"/>
      <c r="FJ284" s="13"/>
      <c r="FK284" s="13"/>
      <c r="FL284" s="13"/>
      <c r="FM284" s="13"/>
      <c r="FN284" s="13"/>
      <c r="FO284" s="13"/>
      <c r="FP284" s="13"/>
      <c r="FQ284" s="13"/>
      <c r="FR284" s="13"/>
      <c r="FS284" s="13"/>
      <c r="FT284" s="13"/>
      <c r="FU284" s="13"/>
      <c r="FV284" s="13"/>
      <c r="FW284" s="13"/>
      <c r="FX284" s="13"/>
      <c r="FY284" s="13"/>
      <c r="FZ284" s="13"/>
      <c r="GA284" s="13"/>
      <c r="GB284" s="13"/>
      <c r="GC284" s="13"/>
      <c r="GD284" s="13"/>
      <c r="GE284" s="13"/>
      <c r="GF284" s="13"/>
      <c r="GG284" s="13"/>
      <c r="GH284" s="13"/>
      <c r="GI284" s="13"/>
      <c r="GJ284" s="13"/>
      <c r="GK284" s="13"/>
      <c r="GL284" s="13"/>
      <c r="GM284" s="13"/>
      <c r="GN284" s="13"/>
      <c r="GO284" s="13"/>
      <c r="GP284" s="13"/>
      <c r="GQ284" s="13"/>
      <c r="GR284" s="13"/>
      <c r="GS284" s="13"/>
      <c r="GT284" s="13"/>
      <c r="GU284" s="13"/>
      <c r="GV284" s="13"/>
      <c r="GW284" s="13"/>
      <c r="GX284" s="13"/>
      <c r="GY284" s="13"/>
      <c r="GZ284" s="13"/>
      <c r="HA284" s="13"/>
      <c r="HB284" s="13"/>
      <c r="HC284" s="13"/>
      <c r="HD284" s="13"/>
      <c r="HE284" s="13"/>
      <c r="HF284" s="13"/>
      <c r="HG284" s="13"/>
      <c r="HH284" s="13"/>
      <c r="HI284" s="13"/>
      <c r="HJ284" s="13"/>
      <c r="HK284" s="13"/>
      <c r="HL284" s="13"/>
      <c r="HM284" s="13"/>
      <c r="HN284" s="13"/>
      <c r="HO284" s="13"/>
      <c r="HP284" s="13"/>
      <c r="HQ284" s="13"/>
      <c r="HR284" s="13"/>
      <c r="HS284" s="13"/>
      <c r="HT284" s="13"/>
      <c r="HU284" s="13"/>
      <c r="HV284" s="13"/>
      <c r="HW284" s="13"/>
      <c r="HX284" s="13"/>
      <c r="HY284" s="13"/>
      <c r="HZ284" s="13"/>
      <c r="IA284" s="13"/>
      <c r="IB284" s="13"/>
      <c r="IC284" s="13"/>
      <c r="ID284" s="13"/>
      <c r="IE284" s="13"/>
      <c r="IF284" s="13"/>
      <c r="IG284" s="13"/>
      <c r="IH284" s="13"/>
      <c r="II284" s="13"/>
      <c r="IJ284" s="13"/>
      <c r="IK284" s="13"/>
      <c r="IL284" s="13"/>
    </row>
    <row r="285" spans="1:246" s="28" customFormat="1" ht="62.25" customHeight="1" thickBot="1">
      <c r="A285" s="363"/>
      <c r="B285" s="183" t="s">
        <v>306</v>
      </c>
      <c r="C285" s="357"/>
      <c r="D285" s="358"/>
      <c r="E285" s="358"/>
      <c r="F285" s="359"/>
      <c r="G285" s="360">
        <f>H3+H13+H22+H32+H43+H54+H60+H66+H77+H105+H113+H121+H131+H135+H140+H149+H154+H176+H188+H192+H205+H211+H218+H226+H236+H238+H240+H242+H244+H251+H255+H257+H262+H273+H280+H282</f>
        <v>0</v>
      </c>
      <c r="H285" s="360"/>
      <c r="I285" s="361"/>
      <c r="J285" s="356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  <c r="BO285" s="27"/>
      <c r="BP285" s="27"/>
      <c r="BQ285" s="27"/>
      <c r="BR285" s="27"/>
      <c r="BS285" s="27"/>
      <c r="BT285" s="27"/>
      <c r="BU285" s="27"/>
      <c r="BV285" s="27"/>
      <c r="BW285" s="27"/>
      <c r="BX285" s="27"/>
      <c r="BY285" s="27"/>
      <c r="BZ285" s="27"/>
      <c r="CA285" s="27"/>
      <c r="CB285" s="27"/>
      <c r="CC285" s="27"/>
      <c r="CD285" s="27"/>
      <c r="CE285" s="27"/>
      <c r="CF285" s="27"/>
      <c r="CG285" s="27"/>
      <c r="CH285" s="27"/>
      <c r="CI285" s="27"/>
      <c r="CJ285" s="27"/>
      <c r="CK285" s="27"/>
      <c r="CL285" s="27"/>
      <c r="CM285" s="27"/>
      <c r="CN285" s="27"/>
      <c r="CO285" s="27"/>
      <c r="CP285" s="27"/>
      <c r="CQ285" s="27"/>
      <c r="CR285" s="27"/>
      <c r="CS285" s="27"/>
      <c r="CT285" s="27"/>
      <c r="CU285" s="27"/>
      <c r="CV285" s="27"/>
      <c r="CW285" s="27"/>
      <c r="CX285" s="27"/>
      <c r="CY285" s="27"/>
      <c r="CZ285" s="27"/>
      <c r="DA285" s="27"/>
      <c r="DB285" s="27"/>
      <c r="DC285" s="27"/>
      <c r="DD285" s="27"/>
      <c r="DE285" s="27"/>
      <c r="DF285" s="27"/>
      <c r="DG285" s="27"/>
      <c r="DH285" s="27"/>
      <c r="DI285" s="27"/>
      <c r="DJ285" s="27"/>
      <c r="DK285" s="27"/>
      <c r="DL285" s="27"/>
      <c r="DM285" s="27"/>
      <c r="DN285" s="27"/>
      <c r="DO285" s="27"/>
      <c r="DP285" s="27"/>
      <c r="DQ285" s="27"/>
      <c r="DR285" s="27"/>
      <c r="DS285" s="27"/>
      <c r="DT285" s="27"/>
      <c r="DU285" s="27"/>
      <c r="DV285" s="27"/>
      <c r="DW285" s="27"/>
      <c r="DX285" s="27"/>
      <c r="DY285" s="27"/>
      <c r="DZ285" s="27"/>
      <c r="EA285" s="27"/>
      <c r="EB285" s="27"/>
      <c r="EC285" s="27"/>
      <c r="ED285" s="27"/>
      <c r="EE285" s="27"/>
      <c r="EF285" s="27"/>
      <c r="EG285" s="27"/>
      <c r="EH285" s="27"/>
      <c r="EI285" s="27"/>
      <c r="EJ285" s="27"/>
      <c r="EK285" s="27"/>
      <c r="EL285" s="27"/>
      <c r="EM285" s="27"/>
      <c r="EN285" s="27"/>
      <c r="EO285" s="27"/>
      <c r="EP285" s="27"/>
      <c r="EQ285" s="27"/>
      <c r="ER285" s="27"/>
      <c r="ES285" s="27"/>
      <c r="ET285" s="27"/>
      <c r="EU285" s="27"/>
      <c r="EV285" s="27"/>
      <c r="EW285" s="27"/>
      <c r="EX285" s="27"/>
      <c r="EY285" s="27"/>
      <c r="EZ285" s="27"/>
      <c r="FA285" s="27"/>
      <c r="FB285" s="27"/>
      <c r="FC285" s="27"/>
      <c r="FD285" s="27"/>
      <c r="FE285" s="27"/>
      <c r="FF285" s="27"/>
      <c r="FG285" s="27"/>
      <c r="FH285" s="27"/>
      <c r="FI285" s="27"/>
      <c r="FJ285" s="27"/>
      <c r="FK285" s="27"/>
      <c r="FL285" s="27"/>
      <c r="FM285" s="27"/>
      <c r="FN285" s="27"/>
      <c r="FO285" s="27"/>
      <c r="FP285" s="27"/>
      <c r="FQ285" s="27"/>
      <c r="FR285" s="27"/>
      <c r="FS285" s="27"/>
      <c r="FT285" s="27"/>
      <c r="FU285" s="27"/>
      <c r="FV285" s="27"/>
      <c r="FW285" s="27"/>
      <c r="FX285" s="27"/>
      <c r="FY285" s="27"/>
      <c r="FZ285" s="27"/>
      <c r="GA285" s="27"/>
      <c r="GB285" s="27"/>
      <c r="GC285" s="27"/>
      <c r="GD285" s="27"/>
      <c r="GE285" s="27"/>
      <c r="GF285" s="27"/>
      <c r="GG285" s="27"/>
      <c r="GH285" s="27"/>
      <c r="GI285" s="27"/>
      <c r="GJ285" s="27"/>
      <c r="GK285" s="27"/>
      <c r="GL285" s="27"/>
      <c r="GM285" s="27"/>
      <c r="GN285" s="27"/>
      <c r="GO285" s="27"/>
      <c r="GP285" s="27"/>
      <c r="GQ285" s="27"/>
      <c r="GR285" s="27"/>
      <c r="GS285" s="27"/>
      <c r="GT285" s="27"/>
      <c r="GU285" s="27"/>
      <c r="GV285" s="27"/>
      <c r="GW285" s="27"/>
      <c r="GX285" s="27"/>
      <c r="GY285" s="27"/>
      <c r="GZ285" s="27"/>
      <c r="HA285" s="27"/>
      <c r="HB285" s="27"/>
      <c r="HC285" s="27"/>
      <c r="HD285" s="27"/>
      <c r="HE285" s="27"/>
      <c r="HF285" s="27"/>
      <c r="HG285" s="27"/>
      <c r="HH285" s="27"/>
      <c r="HI285" s="27"/>
      <c r="HJ285" s="27"/>
      <c r="HK285" s="27"/>
      <c r="HL285" s="27"/>
      <c r="HM285" s="27"/>
      <c r="HN285" s="27"/>
      <c r="HO285" s="27"/>
      <c r="HP285" s="27"/>
      <c r="HQ285" s="27"/>
      <c r="HR285" s="27"/>
      <c r="HS285" s="27"/>
      <c r="HT285" s="27"/>
      <c r="HU285" s="27"/>
      <c r="HV285" s="27"/>
      <c r="HW285" s="27"/>
      <c r="HX285" s="27"/>
      <c r="HY285" s="27"/>
      <c r="HZ285" s="27"/>
      <c r="IA285" s="27"/>
      <c r="IB285" s="27"/>
      <c r="IC285" s="27"/>
      <c r="ID285" s="27"/>
      <c r="IE285" s="27"/>
      <c r="IF285" s="27"/>
      <c r="IG285" s="27"/>
      <c r="IH285" s="27"/>
      <c r="II285" s="27"/>
      <c r="IJ285" s="27"/>
      <c r="IK285" s="27"/>
      <c r="IL285" s="27"/>
    </row>
    <row r="286" spans="1:246" ht="21" customHeight="1">
      <c r="A286" s="184"/>
      <c r="B286" s="34"/>
      <c r="C286" s="35"/>
      <c r="D286" s="35"/>
      <c r="E286" s="35"/>
      <c r="F286" s="36"/>
      <c r="G286" s="37"/>
      <c r="H286" s="37"/>
      <c r="I286" s="38"/>
    </row>
    <row r="287" spans="1:246" ht="21" customHeight="1">
      <c r="A287" s="184"/>
      <c r="B287" s="34"/>
      <c r="C287" s="35"/>
      <c r="D287" s="35"/>
      <c r="E287" s="35"/>
      <c r="F287" s="36"/>
      <c r="G287" s="37"/>
      <c r="H287" s="37"/>
      <c r="I287" s="38"/>
    </row>
    <row r="288" spans="1:246" ht="21" customHeight="1" thickBot="1">
      <c r="A288" s="184"/>
      <c r="B288" s="34"/>
      <c r="C288" s="35"/>
      <c r="D288" s="35"/>
      <c r="E288" s="35"/>
      <c r="F288" s="36"/>
      <c r="G288" s="37"/>
      <c r="H288" s="37"/>
      <c r="I288" s="38"/>
    </row>
    <row r="289" spans="1:9" ht="45" customHeight="1">
      <c r="A289" s="184"/>
      <c r="B289" s="449" t="s">
        <v>118</v>
      </c>
      <c r="C289" s="269" t="s">
        <v>329</v>
      </c>
      <c r="D289" s="457"/>
      <c r="E289" s="457"/>
      <c r="F289" s="457"/>
      <c r="G289" s="457"/>
      <c r="H289" s="458"/>
      <c r="I289" s="3"/>
    </row>
    <row r="290" spans="1:9" ht="45" customHeight="1">
      <c r="A290" s="184"/>
      <c r="B290" s="450"/>
      <c r="C290" s="270" t="s">
        <v>330</v>
      </c>
      <c r="D290" s="459"/>
      <c r="E290" s="459"/>
      <c r="F290" s="459"/>
      <c r="G290" s="459"/>
      <c r="H290" s="460"/>
      <c r="I290" s="3"/>
    </row>
    <row r="291" spans="1:9" ht="45" customHeight="1">
      <c r="A291" s="184"/>
      <c r="B291" s="450"/>
      <c r="C291" s="270" t="s">
        <v>331</v>
      </c>
      <c r="D291" s="459"/>
      <c r="E291" s="459"/>
      <c r="F291" s="459"/>
      <c r="G291" s="459"/>
      <c r="H291" s="460"/>
      <c r="I291" s="3"/>
    </row>
    <row r="292" spans="1:9" ht="45" customHeight="1" thickBot="1">
      <c r="A292" s="184"/>
      <c r="B292" s="451"/>
      <c r="C292" s="271" t="s">
        <v>332</v>
      </c>
      <c r="D292" s="455"/>
      <c r="E292" s="455"/>
      <c r="F292" s="455"/>
      <c r="G292" s="455"/>
      <c r="H292" s="456"/>
      <c r="I292" s="3"/>
    </row>
    <row r="293" spans="1:9" ht="21" customHeight="1">
      <c r="A293" s="336"/>
      <c r="B293" s="29"/>
      <c r="C293" s="30"/>
      <c r="D293" s="30"/>
      <c r="E293" s="30"/>
      <c r="F293" s="31"/>
      <c r="G293" s="32"/>
      <c r="H293" s="32"/>
      <c r="I293" s="33"/>
    </row>
  </sheetData>
  <mergeCells count="7">
    <mergeCell ref="C1:I1"/>
    <mergeCell ref="D289:H289"/>
    <mergeCell ref="A283:A284"/>
    <mergeCell ref="B289:B292"/>
    <mergeCell ref="D290:H290"/>
    <mergeCell ref="D291:H291"/>
    <mergeCell ref="D292:H292"/>
  </mergeCells>
  <phoneticPr fontId="54" type="noConversion"/>
  <pageMargins left="0.7" right="0.7" top="0.75" bottom="0.75" header="0.3" footer="0.3"/>
  <pageSetup paperSize="9" scale="1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0CE7-745F-4D20-8EB2-31B7BF41879C}">
  <dimension ref="A1:IN76"/>
  <sheetViews>
    <sheetView zoomScale="85" zoomScaleNormal="85" workbookViewId="0">
      <pane xSplit="2" ySplit="2" topLeftCell="C51" activePane="bottomRight" state="frozenSplit"/>
      <selection pane="topRight" activeCell="B1" sqref="B1"/>
      <selection pane="bottomLeft" activeCell="A3" sqref="A3"/>
      <selection pane="bottomRight" activeCell="H69" sqref="H69"/>
    </sheetView>
  </sheetViews>
  <sheetFormatPr defaultColWidth="16.33203125" defaultRowHeight="13.8" outlineLevelRow="1"/>
  <cols>
    <col min="1" max="1" width="13.77734375" style="4" customWidth="1"/>
    <col min="2" max="2" width="73.77734375" style="7" customWidth="1"/>
    <col min="3" max="3" width="18.77734375" style="169" bestFit="1" customWidth="1"/>
    <col min="4" max="5" width="18.77734375" style="169" customWidth="1"/>
    <col min="6" max="6" width="22.6640625" style="170" bestFit="1" customWidth="1"/>
    <col min="7" max="7" width="28.109375" style="171" bestFit="1" customWidth="1"/>
    <col min="8" max="8" width="28.109375" style="171" customWidth="1"/>
    <col min="9" max="9" width="28.109375" style="77" bestFit="1" customWidth="1"/>
    <col min="10" max="10" width="25.33203125" style="3" customWidth="1"/>
    <col min="11" max="11" width="16.33203125" style="3" hidden="1" customWidth="1"/>
    <col min="12" max="247" width="16.33203125" style="3"/>
    <col min="248" max="16384" width="16.33203125" style="4"/>
  </cols>
  <sheetData>
    <row r="1" spans="1:248" ht="48" customHeight="1">
      <c r="A1" s="331"/>
      <c r="B1" s="345" t="s">
        <v>591</v>
      </c>
      <c r="C1" s="452" t="s">
        <v>307</v>
      </c>
      <c r="D1" s="453"/>
      <c r="E1" s="453"/>
      <c r="F1" s="453"/>
      <c r="G1" s="453"/>
      <c r="H1" s="453"/>
      <c r="I1" s="454"/>
      <c r="J1" s="19"/>
    </row>
    <row r="2" spans="1:248" s="2" customFormat="1" ht="45" customHeight="1">
      <c r="A2" s="237" t="s">
        <v>308</v>
      </c>
      <c r="B2" s="172" t="s">
        <v>16</v>
      </c>
      <c r="C2" s="315" t="s">
        <v>177</v>
      </c>
      <c r="D2" s="321" t="s">
        <v>336</v>
      </c>
      <c r="E2" s="321" t="s">
        <v>442</v>
      </c>
      <c r="F2" s="322" t="s">
        <v>105</v>
      </c>
      <c r="G2" s="322" t="s">
        <v>104</v>
      </c>
      <c r="H2" s="319" t="s">
        <v>176</v>
      </c>
      <c r="I2" s="320" t="s">
        <v>333</v>
      </c>
      <c r="J2" s="8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spans="1:248" ht="32.700000000000003" customHeight="1">
      <c r="A3" s="192" t="s">
        <v>165</v>
      </c>
      <c r="B3" s="346" t="s">
        <v>537</v>
      </c>
      <c r="C3" s="337"/>
      <c r="D3" s="338"/>
      <c r="E3" s="338"/>
      <c r="F3" s="245"/>
      <c r="G3" s="347"/>
      <c r="H3" s="347">
        <f>SUM(G4:G32)</f>
        <v>0</v>
      </c>
      <c r="I3" s="314"/>
      <c r="J3" s="71"/>
    </row>
    <row r="4" spans="1:248" ht="21" customHeight="1" outlineLevel="1">
      <c r="A4" s="191" t="s">
        <v>309</v>
      </c>
      <c r="B4" s="427" t="s">
        <v>132</v>
      </c>
      <c r="C4" s="342" t="s">
        <v>20</v>
      </c>
      <c r="D4" s="344">
        <v>1</v>
      </c>
      <c r="E4" s="428"/>
      <c r="F4" s="429"/>
      <c r="G4" s="430">
        <f>E4*F4</f>
        <v>0</v>
      </c>
      <c r="H4" s="430"/>
      <c r="I4" s="431"/>
      <c r="J4" s="71"/>
      <c r="IN4" s="3"/>
    </row>
    <row r="5" spans="1:248" ht="21" customHeight="1" outlineLevel="1">
      <c r="A5" s="191" t="s">
        <v>310</v>
      </c>
      <c r="B5" s="427" t="s">
        <v>21</v>
      </c>
      <c r="C5" s="342" t="s">
        <v>20</v>
      </c>
      <c r="D5" s="344">
        <v>1</v>
      </c>
      <c r="E5" s="428"/>
      <c r="F5" s="429"/>
      <c r="G5" s="430">
        <f t="shared" ref="G5:G32" si="0">E5*F5</f>
        <v>0</v>
      </c>
      <c r="H5" s="430"/>
      <c r="I5" s="431"/>
      <c r="J5" s="71"/>
      <c r="IN5" s="3"/>
    </row>
    <row r="6" spans="1:248" ht="21" customHeight="1" outlineLevel="1">
      <c r="A6" s="191" t="s">
        <v>538</v>
      </c>
      <c r="B6" s="427" t="s">
        <v>22</v>
      </c>
      <c r="C6" s="342" t="s">
        <v>33</v>
      </c>
      <c r="D6" s="344">
        <v>5130</v>
      </c>
      <c r="E6" s="428"/>
      <c r="F6" s="429"/>
      <c r="G6" s="430">
        <f t="shared" si="0"/>
        <v>0</v>
      </c>
      <c r="H6" s="430"/>
      <c r="I6" s="431"/>
      <c r="J6" s="71"/>
      <c r="IN6" s="3"/>
    </row>
    <row r="7" spans="1:248" ht="21" customHeight="1" outlineLevel="1">
      <c r="A7" s="191" t="s">
        <v>539</v>
      </c>
      <c r="B7" s="427" t="s">
        <v>133</v>
      </c>
      <c r="C7" s="342" t="s">
        <v>34</v>
      </c>
      <c r="D7" s="344">
        <v>41</v>
      </c>
      <c r="E7" s="428"/>
      <c r="F7" s="429"/>
      <c r="G7" s="430">
        <f t="shared" si="0"/>
        <v>0</v>
      </c>
      <c r="H7" s="430"/>
      <c r="I7" s="431"/>
      <c r="J7" s="71"/>
      <c r="IN7" s="3"/>
    </row>
    <row r="8" spans="1:248" ht="21" customHeight="1" outlineLevel="1">
      <c r="A8" s="191" t="s">
        <v>540</v>
      </c>
      <c r="B8" s="427" t="s">
        <v>134</v>
      </c>
      <c r="C8" s="342" t="s">
        <v>33</v>
      </c>
      <c r="D8" s="344">
        <v>820</v>
      </c>
      <c r="E8" s="428"/>
      <c r="F8" s="429"/>
      <c r="G8" s="430">
        <f t="shared" si="0"/>
        <v>0</v>
      </c>
      <c r="H8" s="430"/>
      <c r="I8" s="431"/>
      <c r="J8" s="71"/>
      <c r="IN8" s="3"/>
    </row>
    <row r="9" spans="1:248" ht="21" customHeight="1" outlineLevel="1">
      <c r="A9" s="191" t="s">
        <v>541</v>
      </c>
      <c r="B9" s="427" t="s">
        <v>23</v>
      </c>
      <c r="C9" s="342" t="s">
        <v>34</v>
      </c>
      <c r="D9" s="344">
        <v>199</v>
      </c>
      <c r="E9" s="428"/>
      <c r="F9" s="429"/>
      <c r="G9" s="430">
        <f t="shared" si="0"/>
        <v>0</v>
      </c>
      <c r="H9" s="430"/>
      <c r="I9" s="431"/>
      <c r="J9" s="71"/>
      <c r="IN9" s="3"/>
    </row>
    <row r="10" spans="1:248" ht="21" customHeight="1" outlineLevel="1">
      <c r="A10" s="191" t="s">
        <v>542</v>
      </c>
      <c r="B10" s="427" t="s">
        <v>56</v>
      </c>
      <c r="C10" s="342" t="s">
        <v>34</v>
      </c>
      <c r="D10" s="344">
        <v>4</v>
      </c>
      <c r="E10" s="428"/>
      <c r="F10" s="429"/>
      <c r="G10" s="430">
        <f t="shared" si="0"/>
        <v>0</v>
      </c>
      <c r="H10" s="430"/>
      <c r="I10" s="431"/>
      <c r="J10" s="71"/>
      <c r="IN10" s="3"/>
    </row>
    <row r="11" spans="1:248" ht="21" customHeight="1" outlineLevel="1">
      <c r="A11" s="191" t="s">
        <v>543</v>
      </c>
      <c r="B11" s="427" t="s">
        <v>55</v>
      </c>
      <c r="C11" s="342" t="s">
        <v>33</v>
      </c>
      <c r="D11" s="344">
        <v>3980</v>
      </c>
      <c r="E11" s="428"/>
      <c r="F11" s="429"/>
      <c r="G11" s="430">
        <f t="shared" si="0"/>
        <v>0</v>
      </c>
      <c r="H11" s="430"/>
      <c r="I11" s="431"/>
      <c r="J11" s="71"/>
      <c r="IN11" s="3"/>
    </row>
    <row r="12" spans="1:248" ht="25.2" customHeight="1" outlineLevel="1">
      <c r="A12" s="191" t="s">
        <v>544</v>
      </c>
      <c r="B12" s="427" t="s">
        <v>57</v>
      </c>
      <c r="C12" s="342" t="s">
        <v>33</v>
      </c>
      <c r="D12" s="344">
        <v>80</v>
      </c>
      <c r="E12" s="428"/>
      <c r="F12" s="429"/>
      <c r="G12" s="430">
        <f t="shared" si="0"/>
        <v>0</v>
      </c>
      <c r="H12" s="430"/>
      <c r="I12" s="431"/>
      <c r="J12" s="71"/>
      <c r="IN12" s="3"/>
    </row>
    <row r="13" spans="1:248" ht="25.2" customHeight="1" outlineLevel="1">
      <c r="A13" s="191" t="s">
        <v>545</v>
      </c>
      <c r="B13" s="427" t="s">
        <v>24</v>
      </c>
      <c r="C13" s="342" t="s">
        <v>34</v>
      </c>
      <c r="D13" s="344">
        <v>5</v>
      </c>
      <c r="E13" s="428"/>
      <c r="F13" s="429"/>
      <c r="G13" s="430">
        <f t="shared" si="0"/>
        <v>0</v>
      </c>
      <c r="H13" s="430"/>
      <c r="I13" s="431"/>
      <c r="J13" s="71"/>
      <c r="IN13" s="3"/>
    </row>
    <row r="14" spans="1:248" ht="25.2" customHeight="1" outlineLevel="1">
      <c r="A14" s="191" t="s">
        <v>546</v>
      </c>
      <c r="B14" s="427" t="s">
        <v>58</v>
      </c>
      <c r="C14" s="342" t="s">
        <v>20</v>
      </c>
      <c r="D14" s="344">
        <v>250</v>
      </c>
      <c r="E14" s="428"/>
      <c r="F14" s="429"/>
      <c r="G14" s="430">
        <f t="shared" si="0"/>
        <v>0</v>
      </c>
      <c r="H14" s="430"/>
      <c r="I14" s="431"/>
      <c r="J14" s="71"/>
      <c r="IN14" s="3"/>
    </row>
    <row r="15" spans="1:248" ht="25.2" customHeight="1" outlineLevel="1">
      <c r="A15" s="191" t="s">
        <v>547</v>
      </c>
      <c r="B15" s="427" t="s">
        <v>25</v>
      </c>
      <c r="C15" s="342" t="s">
        <v>19</v>
      </c>
      <c r="D15" s="344">
        <v>1</v>
      </c>
      <c r="E15" s="428"/>
      <c r="F15" s="429"/>
      <c r="G15" s="430">
        <f t="shared" si="0"/>
        <v>0</v>
      </c>
      <c r="H15" s="430"/>
      <c r="I15" s="432"/>
      <c r="J15" s="71"/>
      <c r="IN15" s="3"/>
    </row>
    <row r="16" spans="1:248" ht="25.2" customHeight="1" outlineLevel="1">
      <c r="A16" s="191" t="s">
        <v>548</v>
      </c>
      <c r="B16" s="427" t="s">
        <v>76</v>
      </c>
      <c r="C16" s="342" t="s">
        <v>20</v>
      </c>
      <c r="D16" s="344">
        <v>1</v>
      </c>
      <c r="E16" s="428"/>
      <c r="F16" s="429"/>
      <c r="G16" s="430">
        <f t="shared" si="0"/>
        <v>0</v>
      </c>
      <c r="H16" s="430"/>
      <c r="I16" s="431"/>
      <c r="J16" s="71"/>
      <c r="IN16" s="3"/>
    </row>
    <row r="17" spans="1:248" ht="25.2" customHeight="1" outlineLevel="1">
      <c r="A17" s="191" t="s">
        <v>549</v>
      </c>
      <c r="B17" s="427" t="s">
        <v>77</v>
      </c>
      <c r="C17" s="342" t="s">
        <v>20</v>
      </c>
      <c r="D17" s="344">
        <v>1</v>
      </c>
      <c r="E17" s="428"/>
      <c r="F17" s="429"/>
      <c r="G17" s="430">
        <f t="shared" si="0"/>
        <v>0</v>
      </c>
      <c r="H17" s="430"/>
      <c r="I17" s="431"/>
      <c r="J17" s="71"/>
      <c r="IN17" s="3"/>
    </row>
    <row r="18" spans="1:248" ht="25.2" customHeight="1" outlineLevel="1">
      <c r="A18" s="191" t="s">
        <v>550</v>
      </c>
      <c r="B18" s="427" t="s">
        <v>78</v>
      </c>
      <c r="C18" s="342" t="s">
        <v>20</v>
      </c>
      <c r="D18" s="344">
        <v>1</v>
      </c>
      <c r="E18" s="428"/>
      <c r="F18" s="429"/>
      <c r="G18" s="430">
        <f t="shared" si="0"/>
        <v>0</v>
      </c>
      <c r="H18" s="430"/>
      <c r="I18" s="431"/>
      <c r="J18" s="71"/>
      <c r="IN18" s="3"/>
    </row>
    <row r="19" spans="1:248" ht="25.2" customHeight="1" outlineLevel="1">
      <c r="A19" s="191" t="s">
        <v>551</v>
      </c>
      <c r="B19" s="427" t="s">
        <v>135</v>
      </c>
      <c r="C19" s="342" t="s">
        <v>20</v>
      </c>
      <c r="D19" s="344">
        <v>1</v>
      </c>
      <c r="E19" s="428"/>
      <c r="F19" s="429"/>
      <c r="G19" s="430">
        <f t="shared" si="0"/>
        <v>0</v>
      </c>
      <c r="H19" s="430"/>
      <c r="I19" s="431"/>
      <c r="J19" s="71"/>
      <c r="IN19" s="3"/>
    </row>
    <row r="20" spans="1:248" ht="25.2" customHeight="1" outlineLevel="1">
      <c r="A20" s="191" t="s">
        <v>552</v>
      </c>
      <c r="B20" s="427" t="s">
        <v>136</v>
      </c>
      <c r="C20" s="342" t="s">
        <v>20</v>
      </c>
      <c r="D20" s="344">
        <v>1</v>
      </c>
      <c r="E20" s="428"/>
      <c r="F20" s="429"/>
      <c r="G20" s="430">
        <f t="shared" si="0"/>
        <v>0</v>
      </c>
      <c r="H20" s="430"/>
      <c r="I20" s="431"/>
      <c r="J20" s="71"/>
      <c r="IN20" s="3"/>
    </row>
    <row r="21" spans="1:248" ht="25.2" customHeight="1" outlineLevel="1">
      <c r="A21" s="191" t="s">
        <v>553</v>
      </c>
      <c r="B21" s="427" t="s">
        <v>59</v>
      </c>
      <c r="C21" s="342" t="s">
        <v>20</v>
      </c>
      <c r="D21" s="344">
        <v>1</v>
      </c>
      <c r="E21" s="428"/>
      <c r="F21" s="429"/>
      <c r="G21" s="430">
        <f t="shared" si="0"/>
        <v>0</v>
      </c>
      <c r="H21" s="430"/>
      <c r="I21" s="431"/>
      <c r="J21" s="71"/>
      <c r="IN21" s="3"/>
    </row>
    <row r="22" spans="1:248" ht="21" customHeight="1" outlineLevel="1">
      <c r="A22" s="191" t="s">
        <v>554</v>
      </c>
      <c r="B22" s="427" t="s">
        <v>60</v>
      </c>
      <c r="C22" s="342" t="s">
        <v>20</v>
      </c>
      <c r="D22" s="344">
        <v>1</v>
      </c>
      <c r="E22" s="428"/>
      <c r="F22" s="429"/>
      <c r="G22" s="430">
        <f t="shared" si="0"/>
        <v>0</v>
      </c>
      <c r="H22" s="430"/>
      <c r="I22" s="431"/>
      <c r="J22" s="71"/>
      <c r="IN22" s="3"/>
    </row>
    <row r="23" spans="1:248" ht="21" customHeight="1" outlineLevel="1">
      <c r="A23" s="191" t="s">
        <v>555</v>
      </c>
      <c r="B23" s="427" t="s">
        <v>137</v>
      </c>
      <c r="C23" s="342" t="s">
        <v>20</v>
      </c>
      <c r="D23" s="344">
        <v>1</v>
      </c>
      <c r="E23" s="428"/>
      <c r="F23" s="429"/>
      <c r="G23" s="430">
        <f t="shared" si="0"/>
        <v>0</v>
      </c>
      <c r="H23" s="430"/>
      <c r="I23" s="431"/>
      <c r="J23" s="71"/>
      <c r="IN23" s="3"/>
    </row>
    <row r="24" spans="1:248" ht="21" customHeight="1" outlineLevel="1">
      <c r="A24" s="191" t="s">
        <v>556</v>
      </c>
      <c r="B24" s="427" t="s">
        <v>138</v>
      </c>
      <c r="C24" s="342" t="s">
        <v>20</v>
      </c>
      <c r="D24" s="344">
        <v>1</v>
      </c>
      <c r="E24" s="428"/>
      <c r="F24" s="429"/>
      <c r="G24" s="430">
        <f t="shared" si="0"/>
        <v>0</v>
      </c>
      <c r="H24" s="430"/>
      <c r="I24" s="431"/>
      <c r="J24" s="71"/>
      <c r="IN24" s="3"/>
    </row>
    <row r="25" spans="1:248" ht="21" customHeight="1" outlineLevel="1">
      <c r="A25" s="191" t="s">
        <v>557</v>
      </c>
      <c r="B25" s="427" t="s">
        <v>61</v>
      </c>
      <c r="C25" s="342" t="s">
        <v>20</v>
      </c>
      <c r="D25" s="344">
        <v>1</v>
      </c>
      <c r="E25" s="428"/>
      <c r="F25" s="429"/>
      <c r="G25" s="430">
        <f t="shared" si="0"/>
        <v>0</v>
      </c>
      <c r="H25" s="430"/>
      <c r="I25" s="431"/>
      <c r="J25" s="71"/>
      <c r="IN25" s="3"/>
    </row>
    <row r="26" spans="1:248" ht="21" customHeight="1" outlineLevel="1">
      <c r="A26" s="191" t="s">
        <v>558</v>
      </c>
      <c r="B26" s="427" t="s">
        <v>79</v>
      </c>
      <c r="C26" s="342" t="s">
        <v>20</v>
      </c>
      <c r="D26" s="344">
        <v>1</v>
      </c>
      <c r="E26" s="428"/>
      <c r="F26" s="429"/>
      <c r="G26" s="430">
        <f t="shared" si="0"/>
        <v>0</v>
      </c>
      <c r="H26" s="430"/>
      <c r="I26" s="431"/>
      <c r="J26" s="71"/>
      <c r="IN26" s="3"/>
    </row>
    <row r="27" spans="1:248" ht="21" customHeight="1" outlineLevel="1">
      <c r="A27" s="191" t="s">
        <v>559</v>
      </c>
      <c r="B27" s="427" t="s">
        <v>62</v>
      </c>
      <c r="C27" s="342" t="s">
        <v>20</v>
      </c>
      <c r="D27" s="344">
        <v>1</v>
      </c>
      <c r="E27" s="428"/>
      <c r="F27" s="429"/>
      <c r="G27" s="430">
        <f t="shared" si="0"/>
        <v>0</v>
      </c>
      <c r="H27" s="430"/>
      <c r="I27" s="431"/>
      <c r="J27" s="71"/>
      <c r="IN27" s="3"/>
    </row>
    <row r="28" spans="1:248" ht="21" customHeight="1" outlineLevel="1">
      <c r="A28" s="191" t="s">
        <v>560</v>
      </c>
      <c r="B28" s="427" t="s">
        <v>80</v>
      </c>
      <c r="C28" s="342" t="s">
        <v>20</v>
      </c>
      <c r="D28" s="344">
        <v>1</v>
      </c>
      <c r="E28" s="428"/>
      <c r="F28" s="429"/>
      <c r="G28" s="430">
        <f t="shared" si="0"/>
        <v>0</v>
      </c>
      <c r="H28" s="430"/>
      <c r="I28" s="431"/>
      <c r="J28" s="71"/>
      <c r="IN28" s="3"/>
    </row>
    <row r="29" spans="1:248" ht="21" customHeight="1" outlineLevel="1">
      <c r="A29" s="191" t="s">
        <v>561</v>
      </c>
      <c r="B29" s="427" t="s">
        <v>971</v>
      </c>
      <c r="C29" s="342" t="s">
        <v>20</v>
      </c>
      <c r="D29" s="344">
        <v>1</v>
      </c>
      <c r="E29" s="428"/>
      <c r="F29" s="429"/>
      <c r="G29" s="430">
        <f t="shared" si="0"/>
        <v>0</v>
      </c>
      <c r="H29" s="430"/>
      <c r="I29" s="431"/>
      <c r="J29" s="71"/>
      <c r="IN29" s="3"/>
    </row>
    <row r="30" spans="1:248" ht="21" customHeight="1" outlineLevel="1">
      <c r="A30" s="191" t="s">
        <v>562</v>
      </c>
      <c r="B30" s="427" t="s">
        <v>972</v>
      </c>
      <c r="C30" s="342" t="s">
        <v>20</v>
      </c>
      <c r="D30" s="344">
        <v>1</v>
      </c>
      <c r="E30" s="428"/>
      <c r="F30" s="429"/>
      <c r="G30" s="430">
        <f t="shared" si="0"/>
        <v>0</v>
      </c>
      <c r="H30" s="430"/>
      <c r="I30" s="431"/>
      <c r="J30" s="71"/>
      <c r="IN30" s="3"/>
    </row>
    <row r="31" spans="1:248" ht="21" customHeight="1" outlineLevel="1">
      <c r="A31" s="191" t="s">
        <v>563</v>
      </c>
      <c r="B31" s="365" t="s">
        <v>974</v>
      </c>
      <c r="C31" s="342" t="s">
        <v>20</v>
      </c>
      <c r="D31" s="344">
        <v>1</v>
      </c>
      <c r="E31" s="428"/>
      <c r="F31" s="429"/>
      <c r="G31" s="430">
        <f t="shared" si="0"/>
        <v>0</v>
      </c>
      <c r="H31" s="430"/>
      <c r="I31" s="431"/>
      <c r="J31" s="71"/>
      <c r="IN31" s="3"/>
    </row>
    <row r="32" spans="1:248" ht="21" customHeight="1" outlineLevel="1">
      <c r="A32" s="191" t="s">
        <v>973</v>
      </c>
      <c r="B32" s="433" t="s">
        <v>103</v>
      </c>
      <c r="C32" s="342" t="s">
        <v>20</v>
      </c>
      <c r="D32" s="344">
        <v>1</v>
      </c>
      <c r="E32" s="344"/>
      <c r="F32" s="434"/>
      <c r="G32" s="430">
        <f t="shared" si="0"/>
        <v>0</v>
      </c>
      <c r="H32" s="435"/>
      <c r="I32" s="432"/>
      <c r="IM32" s="4"/>
    </row>
    <row r="33" spans="1:248" ht="32.700000000000003" customHeight="1">
      <c r="A33" s="192" t="s">
        <v>166</v>
      </c>
      <c r="B33" s="346" t="s">
        <v>564</v>
      </c>
      <c r="C33" s="337"/>
      <c r="D33" s="348"/>
      <c r="E33" s="338"/>
      <c r="F33" s="245"/>
      <c r="G33" s="347"/>
      <c r="H33" s="347">
        <f>SUM(G34:G41)</f>
        <v>0</v>
      </c>
      <c r="I33" s="314"/>
      <c r="J33" s="71"/>
      <c r="IN33" s="3"/>
    </row>
    <row r="34" spans="1:248" ht="21" customHeight="1" outlineLevel="1">
      <c r="A34" s="191" t="s">
        <v>311</v>
      </c>
      <c r="B34" s="427" t="s">
        <v>565</v>
      </c>
      <c r="C34" s="342" t="s">
        <v>20</v>
      </c>
      <c r="D34" s="344">
        <v>1</v>
      </c>
      <c r="E34" s="428"/>
      <c r="F34" s="429"/>
      <c r="G34" s="430">
        <f>E34*F34</f>
        <v>0</v>
      </c>
      <c r="H34" s="430"/>
      <c r="I34" s="431"/>
      <c r="J34" s="71"/>
      <c r="IN34" s="3"/>
    </row>
    <row r="35" spans="1:248" ht="21" customHeight="1" outlineLevel="1">
      <c r="A35" s="191" t="s">
        <v>314</v>
      </c>
      <c r="B35" s="427" t="s">
        <v>63</v>
      </c>
      <c r="C35" s="342" t="s">
        <v>20</v>
      </c>
      <c r="D35" s="344">
        <v>1</v>
      </c>
      <c r="E35" s="428"/>
      <c r="F35" s="429"/>
      <c r="G35" s="430">
        <f t="shared" ref="G35:G41" si="1">E35*F35</f>
        <v>0</v>
      </c>
      <c r="H35" s="430"/>
      <c r="I35" s="431"/>
      <c r="J35" s="71"/>
      <c r="IN35" s="3"/>
    </row>
    <row r="36" spans="1:248" ht="21" customHeight="1" outlineLevel="1">
      <c r="A36" s="191" t="s">
        <v>315</v>
      </c>
      <c r="B36" s="427" t="s">
        <v>26</v>
      </c>
      <c r="C36" s="342" t="s">
        <v>20</v>
      </c>
      <c r="D36" s="344">
        <v>1</v>
      </c>
      <c r="E36" s="428"/>
      <c r="F36" s="429"/>
      <c r="G36" s="430">
        <f t="shared" si="1"/>
        <v>0</v>
      </c>
      <c r="H36" s="430"/>
      <c r="I36" s="431"/>
      <c r="J36" s="71"/>
      <c r="IN36" s="3"/>
    </row>
    <row r="37" spans="1:248" ht="21" customHeight="1" outlineLevel="1">
      <c r="A37" s="191" t="s">
        <v>316</v>
      </c>
      <c r="B37" s="427" t="s">
        <v>27</v>
      </c>
      <c r="C37" s="342" t="s">
        <v>20</v>
      </c>
      <c r="D37" s="344">
        <v>1</v>
      </c>
      <c r="E37" s="428"/>
      <c r="F37" s="429"/>
      <c r="G37" s="430">
        <f t="shared" si="1"/>
        <v>0</v>
      </c>
      <c r="H37" s="430"/>
      <c r="I37" s="431"/>
      <c r="J37" s="71"/>
      <c r="IN37" s="3"/>
    </row>
    <row r="38" spans="1:248" ht="21" customHeight="1" outlineLevel="1">
      <c r="A38" s="191" t="s">
        <v>317</v>
      </c>
      <c r="B38" s="427" t="s">
        <v>28</v>
      </c>
      <c r="C38" s="342" t="s">
        <v>20</v>
      </c>
      <c r="D38" s="344">
        <v>1</v>
      </c>
      <c r="E38" s="428"/>
      <c r="F38" s="429"/>
      <c r="G38" s="430">
        <f t="shared" si="1"/>
        <v>0</v>
      </c>
      <c r="H38" s="430"/>
      <c r="I38" s="431"/>
      <c r="J38" s="71"/>
      <c r="IN38" s="3"/>
    </row>
    <row r="39" spans="1:248" ht="21" customHeight="1" outlineLevel="1">
      <c r="A39" s="191" t="s">
        <v>313</v>
      </c>
      <c r="B39" s="427" t="s">
        <v>29</v>
      </c>
      <c r="C39" s="342" t="s">
        <v>20</v>
      </c>
      <c r="D39" s="344">
        <v>1</v>
      </c>
      <c r="E39" s="428"/>
      <c r="F39" s="429"/>
      <c r="G39" s="430">
        <f t="shared" si="1"/>
        <v>0</v>
      </c>
      <c r="H39" s="430"/>
      <c r="I39" s="431"/>
      <c r="J39" s="71"/>
      <c r="IN39" s="3"/>
    </row>
    <row r="40" spans="1:248" ht="21" customHeight="1" outlineLevel="1">
      <c r="A40" s="191" t="s">
        <v>312</v>
      </c>
      <c r="B40" s="427" t="s">
        <v>22</v>
      </c>
      <c r="C40" s="342" t="s">
        <v>20</v>
      </c>
      <c r="D40" s="344">
        <v>1</v>
      </c>
      <c r="E40" s="428"/>
      <c r="F40" s="429"/>
      <c r="G40" s="430">
        <f t="shared" si="1"/>
        <v>0</v>
      </c>
      <c r="H40" s="430"/>
      <c r="I40" s="431"/>
      <c r="J40" s="71"/>
      <c r="IN40" s="3"/>
    </row>
    <row r="41" spans="1:248" ht="25.2" customHeight="1" outlineLevel="1">
      <c r="A41" s="191" t="s">
        <v>318</v>
      </c>
      <c r="B41" s="427" t="s">
        <v>103</v>
      </c>
      <c r="C41" s="342" t="s">
        <v>20</v>
      </c>
      <c r="D41" s="344">
        <v>1</v>
      </c>
      <c r="E41" s="428"/>
      <c r="F41" s="429"/>
      <c r="G41" s="430">
        <f t="shared" si="1"/>
        <v>0</v>
      </c>
      <c r="H41" s="430"/>
      <c r="I41" s="432"/>
      <c r="J41" s="71"/>
    </row>
    <row r="42" spans="1:248" ht="32.700000000000003" customHeight="1">
      <c r="A42" s="192" t="s">
        <v>194</v>
      </c>
      <c r="B42" s="346" t="s">
        <v>566</v>
      </c>
      <c r="C42" s="337"/>
      <c r="D42" s="348"/>
      <c r="E42" s="338"/>
      <c r="F42" s="245"/>
      <c r="G42" s="347"/>
      <c r="H42" s="347">
        <f>SUM(G43:G54)</f>
        <v>0</v>
      </c>
      <c r="I42" s="314"/>
      <c r="J42" s="71"/>
      <c r="IN42" s="3"/>
    </row>
    <row r="43" spans="1:248" ht="21" customHeight="1" outlineLevel="1">
      <c r="A43" s="191" t="s">
        <v>567</v>
      </c>
      <c r="B43" s="427" t="s">
        <v>139</v>
      </c>
      <c r="C43" s="342" t="s">
        <v>20</v>
      </c>
      <c r="D43" s="344">
        <v>1</v>
      </c>
      <c r="E43" s="428"/>
      <c r="F43" s="429"/>
      <c r="G43" s="430">
        <f>E43*F43</f>
        <v>0</v>
      </c>
      <c r="H43" s="430"/>
      <c r="I43" s="431"/>
      <c r="J43" s="71"/>
      <c r="IN43" s="3"/>
    </row>
    <row r="44" spans="1:248" ht="21" customHeight="1" outlineLevel="1">
      <c r="A44" s="191" t="s">
        <v>568</v>
      </c>
      <c r="B44" s="427" t="s">
        <v>140</v>
      </c>
      <c r="C44" s="342" t="s">
        <v>20</v>
      </c>
      <c r="D44" s="344">
        <v>1</v>
      </c>
      <c r="E44" s="428"/>
      <c r="F44" s="429"/>
      <c r="G44" s="430">
        <f t="shared" ref="G44:G54" si="2">E44*F44</f>
        <v>0</v>
      </c>
      <c r="H44" s="430"/>
      <c r="I44" s="431"/>
      <c r="J44" s="71"/>
      <c r="IN44" s="3"/>
    </row>
    <row r="45" spans="1:248" ht="15" outlineLevel="1">
      <c r="A45" s="191" t="s">
        <v>569</v>
      </c>
      <c r="B45" s="427" t="s">
        <v>141</v>
      </c>
      <c r="C45" s="342" t="s">
        <v>20</v>
      </c>
      <c r="D45" s="344">
        <v>1</v>
      </c>
      <c r="E45" s="428"/>
      <c r="F45" s="429"/>
      <c r="G45" s="430">
        <f t="shared" si="2"/>
        <v>0</v>
      </c>
      <c r="H45" s="430"/>
      <c r="I45" s="431"/>
      <c r="J45" s="71"/>
      <c r="IN45" s="3"/>
    </row>
    <row r="46" spans="1:248" ht="15" outlineLevel="1">
      <c r="A46" s="191" t="s">
        <v>570</v>
      </c>
      <c r="B46" s="427" t="s">
        <v>64</v>
      </c>
      <c r="C46" s="342" t="s">
        <v>20</v>
      </c>
      <c r="D46" s="344">
        <v>1</v>
      </c>
      <c r="E46" s="428"/>
      <c r="F46" s="429"/>
      <c r="G46" s="430">
        <f t="shared" si="2"/>
        <v>0</v>
      </c>
      <c r="H46" s="430"/>
      <c r="I46" s="431"/>
      <c r="J46" s="71"/>
      <c r="IN46" s="3"/>
    </row>
    <row r="47" spans="1:248" ht="21" customHeight="1" outlineLevel="1">
      <c r="A47" s="191" t="s">
        <v>571</v>
      </c>
      <c r="B47" s="427" t="s">
        <v>65</v>
      </c>
      <c r="C47" s="342" t="s">
        <v>20</v>
      </c>
      <c r="D47" s="344">
        <v>1</v>
      </c>
      <c r="E47" s="428"/>
      <c r="F47" s="429"/>
      <c r="G47" s="430">
        <f t="shared" si="2"/>
        <v>0</v>
      </c>
      <c r="H47" s="430"/>
      <c r="I47" s="432"/>
      <c r="J47" s="71"/>
      <c r="IN47" s="3"/>
    </row>
    <row r="48" spans="1:248" ht="15" outlineLevel="1">
      <c r="A48" s="191" t="s">
        <v>572</v>
      </c>
      <c r="B48" s="427" t="s">
        <v>66</v>
      </c>
      <c r="C48" s="342" t="s">
        <v>20</v>
      </c>
      <c r="D48" s="344">
        <v>1</v>
      </c>
      <c r="E48" s="428"/>
      <c r="F48" s="429"/>
      <c r="G48" s="430">
        <f t="shared" si="2"/>
        <v>0</v>
      </c>
      <c r="H48" s="430"/>
      <c r="I48" s="431"/>
      <c r="J48" s="71"/>
      <c r="IN48" s="3"/>
    </row>
    <row r="49" spans="1:248" ht="21" customHeight="1" outlineLevel="1">
      <c r="A49" s="191" t="s">
        <v>573</v>
      </c>
      <c r="B49" s="427" t="s">
        <v>67</v>
      </c>
      <c r="C49" s="342" t="s">
        <v>20</v>
      </c>
      <c r="D49" s="344">
        <v>1</v>
      </c>
      <c r="E49" s="428"/>
      <c r="F49" s="429"/>
      <c r="G49" s="430">
        <f t="shared" si="2"/>
        <v>0</v>
      </c>
      <c r="H49" s="430"/>
      <c r="I49" s="431"/>
      <c r="J49" s="71"/>
      <c r="IN49" s="3"/>
    </row>
    <row r="50" spans="1:248" ht="15" outlineLevel="1">
      <c r="A50" s="191" t="s">
        <v>574</v>
      </c>
      <c r="B50" s="427" t="s">
        <v>142</v>
      </c>
      <c r="C50" s="342" t="s">
        <v>20</v>
      </c>
      <c r="D50" s="344">
        <v>1</v>
      </c>
      <c r="E50" s="428"/>
      <c r="F50" s="429"/>
      <c r="G50" s="430">
        <f t="shared" si="2"/>
        <v>0</v>
      </c>
      <c r="H50" s="430"/>
      <c r="I50" s="431"/>
      <c r="J50" s="71"/>
      <c r="IN50" s="3"/>
    </row>
    <row r="51" spans="1:248" ht="15" outlineLevel="1">
      <c r="A51" s="191" t="s">
        <v>575</v>
      </c>
      <c r="B51" s="427" t="s">
        <v>81</v>
      </c>
      <c r="C51" s="342" t="s">
        <v>20</v>
      </c>
      <c r="D51" s="344">
        <v>1</v>
      </c>
      <c r="E51" s="428"/>
      <c r="F51" s="429"/>
      <c r="G51" s="430">
        <f t="shared" si="2"/>
        <v>0</v>
      </c>
      <c r="H51" s="430"/>
      <c r="I51" s="431"/>
      <c r="J51" s="71"/>
      <c r="IN51" s="3"/>
    </row>
    <row r="52" spans="1:248" ht="21" customHeight="1" outlineLevel="1">
      <c r="A52" s="191" t="s">
        <v>576</v>
      </c>
      <c r="B52" s="427" t="s">
        <v>82</v>
      </c>
      <c r="C52" s="342" t="s">
        <v>20</v>
      </c>
      <c r="D52" s="344">
        <v>1</v>
      </c>
      <c r="E52" s="428"/>
      <c r="F52" s="429"/>
      <c r="G52" s="430">
        <f t="shared" si="2"/>
        <v>0</v>
      </c>
      <c r="H52" s="430"/>
      <c r="I52" s="432"/>
      <c r="J52" s="71"/>
      <c r="IN52" s="3"/>
    </row>
    <row r="53" spans="1:248" ht="21" customHeight="1" outlineLevel="1">
      <c r="A53" s="191" t="s">
        <v>577</v>
      </c>
      <c r="B53" s="427" t="s">
        <v>68</v>
      </c>
      <c r="C53" s="342" t="s">
        <v>20</v>
      </c>
      <c r="D53" s="344">
        <v>1</v>
      </c>
      <c r="E53" s="428"/>
      <c r="F53" s="429"/>
      <c r="G53" s="430">
        <f t="shared" si="2"/>
        <v>0</v>
      </c>
      <c r="H53" s="430"/>
      <c r="I53" s="431"/>
      <c r="J53" s="71"/>
      <c r="IN53" s="3"/>
    </row>
    <row r="54" spans="1:248" ht="25.2" customHeight="1" outlineLevel="1">
      <c r="A54" s="191" t="s">
        <v>578</v>
      </c>
      <c r="B54" s="427" t="s">
        <v>103</v>
      </c>
      <c r="C54" s="342" t="s">
        <v>20</v>
      </c>
      <c r="D54" s="344">
        <v>1</v>
      </c>
      <c r="E54" s="428"/>
      <c r="F54" s="430"/>
      <c r="G54" s="430">
        <f t="shared" si="2"/>
        <v>0</v>
      </c>
      <c r="H54" s="430"/>
      <c r="I54" s="431"/>
      <c r="J54" s="71"/>
    </row>
    <row r="55" spans="1:248" ht="32.700000000000003" customHeight="1">
      <c r="A55" s="192" t="s">
        <v>579</v>
      </c>
      <c r="B55" s="346" t="s">
        <v>580</v>
      </c>
      <c r="C55" s="337"/>
      <c r="D55" s="348"/>
      <c r="E55" s="338"/>
      <c r="F55" s="245"/>
      <c r="G55" s="347"/>
      <c r="H55" s="347">
        <f>SUM(G56:G62)</f>
        <v>0</v>
      </c>
      <c r="I55" s="314"/>
      <c r="J55" s="71"/>
      <c r="IN55" s="3"/>
    </row>
    <row r="56" spans="1:248" ht="21" customHeight="1" outlineLevel="1">
      <c r="A56" s="191" t="s">
        <v>581</v>
      </c>
      <c r="B56" s="427" t="s">
        <v>30</v>
      </c>
      <c r="C56" s="342" t="s">
        <v>20</v>
      </c>
      <c r="D56" s="344">
        <v>1</v>
      </c>
      <c r="E56" s="428"/>
      <c r="F56" s="429"/>
      <c r="G56" s="430">
        <f>E56*F56</f>
        <v>0</v>
      </c>
      <c r="H56" s="430"/>
      <c r="I56" s="431"/>
      <c r="J56" s="71"/>
      <c r="IN56" s="3"/>
    </row>
    <row r="57" spans="1:248" ht="21" customHeight="1" outlineLevel="1">
      <c r="A57" s="191" t="s">
        <v>582</v>
      </c>
      <c r="B57" s="427" t="s">
        <v>143</v>
      </c>
      <c r="C57" s="342" t="s">
        <v>20</v>
      </c>
      <c r="D57" s="344">
        <v>1</v>
      </c>
      <c r="E57" s="428"/>
      <c r="F57" s="429"/>
      <c r="G57" s="430">
        <f t="shared" ref="G57:G62" si="3">E57*F57</f>
        <v>0</v>
      </c>
      <c r="H57" s="430"/>
      <c r="I57" s="431"/>
      <c r="J57" s="71"/>
      <c r="IN57" s="3"/>
    </row>
    <row r="58" spans="1:248" ht="21" customHeight="1" outlineLevel="1">
      <c r="A58" s="191" t="s">
        <v>583</v>
      </c>
      <c r="B58" s="427" t="s">
        <v>35</v>
      </c>
      <c r="C58" s="342" t="s">
        <v>20</v>
      </c>
      <c r="D58" s="344">
        <v>1</v>
      </c>
      <c r="E58" s="428"/>
      <c r="F58" s="429"/>
      <c r="G58" s="430">
        <f t="shared" si="3"/>
        <v>0</v>
      </c>
      <c r="H58" s="430"/>
      <c r="I58" s="431"/>
      <c r="J58" s="71"/>
      <c r="IN58" s="3"/>
    </row>
    <row r="59" spans="1:248" ht="21" customHeight="1" outlineLevel="1">
      <c r="A59" s="191" t="s">
        <v>584</v>
      </c>
      <c r="B59" s="427" t="s">
        <v>36</v>
      </c>
      <c r="C59" s="342" t="s">
        <v>20</v>
      </c>
      <c r="D59" s="344">
        <v>1</v>
      </c>
      <c r="E59" s="428"/>
      <c r="F59" s="429"/>
      <c r="G59" s="430">
        <f t="shared" si="3"/>
        <v>0</v>
      </c>
      <c r="H59" s="430"/>
      <c r="I59" s="431"/>
      <c r="J59" s="71"/>
      <c r="IN59" s="3"/>
    </row>
    <row r="60" spans="1:248" ht="21" customHeight="1" outlineLevel="1">
      <c r="A60" s="191" t="s">
        <v>585</v>
      </c>
      <c r="B60" s="427" t="s">
        <v>31</v>
      </c>
      <c r="C60" s="342" t="s">
        <v>20</v>
      </c>
      <c r="D60" s="344">
        <v>1</v>
      </c>
      <c r="E60" s="428"/>
      <c r="F60" s="429"/>
      <c r="G60" s="430">
        <f t="shared" si="3"/>
        <v>0</v>
      </c>
      <c r="H60" s="430"/>
      <c r="I60" s="431"/>
      <c r="J60" s="71"/>
      <c r="IN60" s="3"/>
    </row>
    <row r="61" spans="1:248" ht="21" customHeight="1" outlineLevel="1">
      <c r="A61" s="191" t="s">
        <v>586</v>
      </c>
      <c r="B61" s="427" t="s">
        <v>32</v>
      </c>
      <c r="C61" s="342" t="s">
        <v>20</v>
      </c>
      <c r="D61" s="344">
        <v>1</v>
      </c>
      <c r="E61" s="428"/>
      <c r="F61" s="429"/>
      <c r="G61" s="430">
        <f t="shared" si="3"/>
        <v>0</v>
      </c>
      <c r="H61" s="430"/>
      <c r="I61" s="431"/>
      <c r="J61" s="71"/>
      <c r="IN61" s="3"/>
    </row>
    <row r="62" spans="1:248" ht="25.2" customHeight="1" outlineLevel="1">
      <c r="A62" s="191" t="s">
        <v>592</v>
      </c>
      <c r="B62" s="427" t="s">
        <v>103</v>
      </c>
      <c r="C62" s="342" t="s">
        <v>20</v>
      </c>
      <c r="D62" s="344">
        <v>1</v>
      </c>
      <c r="E62" s="428"/>
      <c r="F62" s="430"/>
      <c r="G62" s="430">
        <f t="shared" si="3"/>
        <v>0</v>
      </c>
      <c r="H62" s="430"/>
      <c r="I62" s="431"/>
      <c r="J62" s="71"/>
    </row>
    <row r="63" spans="1:248" ht="25.2" customHeight="1">
      <c r="A63" s="192" t="s">
        <v>587</v>
      </c>
      <c r="B63" s="374" t="s">
        <v>990</v>
      </c>
      <c r="C63" s="337"/>
      <c r="D63" s="348"/>
      <c r="E63" s="338"/>
      <c r="F63" s="339"/>
      <c r="G63" s="340"/>
      <c r="H63" s="347">
        <f>SUM(G64:G65)</f>
        <v>0</v>
      </c>
      <c r="I63" s="349"/>
      <c r="J63" s="71"/>
    </row>
    <row r="64" spans="1:248" ht="21" customHeight="1" outlineLevel="1">
      <c r="A64" s="191" t="s">
        <v>589</v>
      </c>
      <c r="B64" s="427" t="s">
        <v>588</v>
      </c>
      <c r="C64" s="342" t="s">
        <v>20</v>
      </c>
      <c r="D64" s="344">
        <v>1</v>
      </c>
      <c r="E64" s="428"/>
      <c r="F64" s="429"/>
      <c r="G64" s="430">
        <f>E64*F64</f>
        <v>0</v>
      </c>
      <c r="H64" s="430"/>
      <c r="I64" s="431"/>
      <c r="J64" s="71"/>
      <c r="IN64" s="3"/>
    </row>
    <row r="65" spans="1:247" ht="25.2" customHeight="1" outlineLevel="1">
      <c r="A65" s="191" t="s">
        <v>593</v>
      </c>
      <c r="B65" s="427" t="s">
        <v>103</v>
      </c>
      <c r="C65" s="342" t="s">
        <v>20</v>
      </c>
      <c r="D65" s="344">
        <v>1</v>
      </c>
      <c r="E65" s="428"/>
      <c r="F65" s="430"/>
      <c r="G65" s="430">
        <f>E65*F65</f>
        <v>0</v>
      </c>
      <c r="H65" s="430"/>
      <c r="I65" s="431"/>
      <c r="J65" s="71"/>
    </row>
    <row r="66" spans="1:247" s="14" customFormat="1" ht="21" customHeight="1">
      <c r="A66" s="192" t="s">
        <v>590</v>
      </c>
      <c r="B66" s="373" t="s">
        <v>989</v>
      </c>
      <c r="C66" s="316"/>
      <c r="D66" s="311"/>
      <c r="E66" s="311"/>
      <c r="F66" s="312"/>
      <c r="G66" s="313"/>
      <c r="H66" s="313">
        <f>SUM(G67)</f>
        <v>0</v>
      </c>
      <c r="I66" s="314"/>
      <c r="J66" s="355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</row>
    <row r="67" spans="1:247" s="14" customFormat="1" ht="155.55000000000001" customHeight="1" outlineLevel="1">
      <c r="A67" s="275" t="s">
        <v>653</v>
      </c>
      <c r="B67" s="365" t="s">
        <v>949</v>
      </c>
      <c r="C67" s="400" t="s">
        <v>19</v>
      </c>
      <c r="D67" s="401">
        <v>1</v>
      </c>
      <c r="E67" s="402"/>
      <c r="F67" s="403"/>
      <c r="G67" s="404">
        <f>E67*F67</f>
        <v>0</v>
      </c>
      <c r="H67" s="404"/>
      <c r="I67" s="405"/>
      <c r="J67" s="355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</row>
    <row r="68" spans="1:247" s="124" customFormat="1" ht="62.25" customHeight="1" thickBot="1">
      <c r="A68" s="332"/>
      <c r="B68" s="317" t="s">
        <v>306</v>
      </c>
      <c r="C68" s="323"/>
      <c r="D68" s="324"/>
      <c r="E68" s="324"/>
      <c r="F68" s="325"/>
      <c r="G68" s="326"/>
      <c r="H68" s="326">
        <f>H3+H33+H42+H55+H63+H66</f>
        <v>0</v>
      </c>
      <c r="I68" s="327"/>
      <c r="J68" s="122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U68" s="123"/>
      <c r="DV68" s="123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  <c r="EL68" s="123"/>
      <c r="EM68" s="123"/>
      <c r="EN68" s="123"/>
      <c r="EO68" s="123"/>
      <c r="EP68" s="123"/>
      <c r="EQ68" s="123"/>
      <c r="ER68" s="123"/>
      <c r="ES68" s="123"/>
      <c r="ET68" s="123"/>
      <c r="EU68" s="123"/>
      <c r="EV68" s="123"/>
      <c r="EW68" s="123"/>
      <c r="EX68" s="123"/>
      <c r="EY68" s="123"/>
      <c r="EZ68" s="123"/>
      <c r="FA68" s="123"/>
      <c r="FB68" s="123"/>
      <c r="FC68" s="123"/>
      <c r="FD68" s="123"/>
      <c r="FE68" s="123"/>
      <c r="FF68" s="123"/>
      <c r="FG68" s="123"/>
      <c r="FH68" s="123"/>
      <c r="FI68" s="123"/>
      <c r="FJ68" s="123"/>
      <c r="FK68" s="123"/>
      <c r="FL68" s="123"/>
      <c r="FM68" s="123"/>
      <c r="FN68" s="123"/>
      <c r="FO68" s="123"/>
      <c r="FP68" s="123"/>
      <c r="FQ68" s="123"/>
      <c r="FR68" s="123"/>
      <c r="FS68" s="123"/>
      <c r="FT68" s="123"/>
      <c r="FU68" s="123"/>
      <c r="FV68" s="123"/>
      <c r="FW68" s="123"/>
      <c r="FX68" s="123"/>
      <c r="FY68" s="123"/>
      <c r="FZ68" s="123"/>
      <c r="GA68" s="123"/>
      <c r="GB68" s="123"/>
      <c r="GC68" s="123"/>
      <c r="GD68" s="123"/>
      <c r="GE68" s="123"/>
      <c r="GF68" s="123"/>
      <c r="GG68" s="123"/>
      <c r="GH68" s="123"/>
      <c r="GI68" s="123"/>
      <c r="GJ68" s="123"/>
      <c r="GK68" s="123"/>
      <c r="GL68" s="123"/>
      <c r="GM68" s="123"/>
      <c r="GN68" s="123"/>
      <c r="GO68" s="123"/>
      <c r="GP68" s="123"/>
      <c r="GQ68" s="123"/>
      <c r="GR68" s="123"/>
      <c r="GS68" s="123"/>
      <c r="GT68" s="123"/>
      <c r="GU68" s="123"/>
      <c r="GV68" s="123"/>
      <c r="GW68" s="123"/>
      <c r="GX68" s="123"/>
      <c r="GY68" s="123"/>
      <c r="GZ68" s="123"/>
      <c r="HA68" s="123"/>
      <c r="HB68" s="123"/>
      <c r="HC68" s="123"/>
      <c r="HD68" s="123"/>
      <c r="HE68" s="123"/>
      <c r="HF68" s="123"/>
      <c r="HG68" s="123"/>
      <c r="HH68" s="123"/>
      <c r="HI68" s="123"/>
      <c r="HJ68" s="123"/>
      <c r="HK68" s="123"/>
      <c r="HL68" s="123"/>
      <c r="HM68" s="123"/>
      <c r="HN68" s="123"/>
      <c r="HO68" s="123"/>
      <c r="HP68" s="123"/>
      <c r="HQ68" s="123"/>
      <c r="HR68" s="123"/>
      <c r="HS68" s="123"/>
      <c r="HT68" s="123"/>
      <c r="HU68" s="123"/>
      <c r="HV68" s="123"/>
      <c r="HW68" s="123"/>
      <c r="HX68" s="123"/>
      <c r="HY68" s="123"/>
      <c r="HZ68" s="123"/>
      <c r="IA68" s="123"/>
      <c r="IB68" s="123"/>
      <c r="IC68" s="123"/>
      <c r="ID68" s="123"/>
      <c r="IE68" s="123"/>
      <c r="IF68" s="123"/>
      <c r="IG68" s="123"/>
      <c r="IH68" s="123"/>
      <c r="II68" s="123"/>
      <c r="IJ68" s="123"/>
      <c r="IK68" s="123"/>
      <c r="IL68" s="123"/>
      <c r="IM68" s="123"/>
    </row>
    <row r="69" spans="1:247" ht="21" customHeight="1">
      <c r="A69" s="184"/>
      <c r="B69" s="34"/>
      <c r="C69" s="162"/>
      <c r="D69" s="162"/>
      <c r="E69" s="162"/>
      <c r="F69" s="163"/>
      <c r="G69" s="164"/>
      <c r="H69" s="164"/>
      <c r="I69" s="164"/>
      <c r="J69" s="19"/>
    </row>
    <row r="70" spans="1:247" ht="21" customHeight="1">
      <c r="A70" s="184"/>
      <c r="B70" s="34"/>
      <c r="C70" s="162"/>
      <c r="D70" s="162"/>
      <c r="E70" s="162"/>
      <c r="F70" s="163"/>
      <c r="G70" s="164"/>
      <c r="H70" s="164"/>
      <c r="I70" s="164"/>
      <c r="J70" s="19"/>
    </row>
    <row r="71" spans="1:247" ht="21" customHeight="1" thickBot="1">
      <c r="A71" s="184"/>
      <c r="B71" s="34"/>
      <c r="C71" s="162"/>
      <c r="D71" s="162"/>
      <c r="E71" s="162"/>
      <c r="F71" s="163"/>
      <c r="G71" s="164"/>
      <c r="H71" s="164"/>
      <c r="I71" s="164"/>
      <c r="J71" s="19"/>
    </row>
    <row r="72" spans="1:247" ht="45" customHeight="1">
      <c r="A72" s="333"/>
      <c r="B72" s="449" t="s">
        <v>118</v>
      </c>
      <c r="C72" s="269" t="s">
        <v>329</v>
      </c>
      <c r="D72" s="457"/>
      <c r="E72" s="457"/>
      <c r="F72" s="457"/>
      <c r="G72" s="457"/>
      <c r="H72" s="458"/>
      <c r="I72" s="330"/>
      <c r="J72" s="19"/>
    </row>
    <row r="73" spans="1:247" ht="45" customHeight="1">
      <c r="A73" s="334"/>
      <c r="B73" s="450"/>
      <c r="C73" s="270" t="s">
        <v>330</v>
      </c>
      <c r="D73" s="459"/>
      <c r="E73" s="459"/>
      <c r="F73" s="459"/>
      <c r="G73" s="459"/>
      <c r="H73" s="460"/>
      <c r="I73" s="329"/>
      <c r="J73" s="19"/>
    </row>
    <row r="74" spans="1:247" ht="45" customHeight="1">
      <c r="A74" s="334"/>
      <c r="B74" s="450"/>
      <c r="C74" s="270" t="s">
        <v>331</v>
      </c>
      <c r="D74" s="459"/>
      <c r="E74" s="459"/>
      <c r="F74" s="459"/>
      <c r="G74" s="459"/>
      <c r="H74" s="460"/>
      <c r="I74" s="329"/>
      <c r="J74" s="19"/>
    </row>
    <row r="75" spans="1:247" ht="45" customHeight="1" thickBot="1">
      <c r="A75" s="335"/>
      <c r="B75" s="451"/>
      <c r="C75" s="271" t="s">
        <v>332</v>
      </c>
      <c r="D75" s="455"/>
      <c r="E75" s="455"/>
      <c r="F75" s="455"/>
      <c r="G75" s="455"/>
      <c r="H75" s="456"/>
      <c r="I75" s="328"/>
      <c r="J75" s="19"/>
    </row>
    <row r="76" spans="1:247" ht="21" customHeight="1">
      <c r="A76" s="336"/>
      <c r="B76" s="29"/>
      <c r="C76" s="165"/>
      <c r="D76" s="165"/>
      <c r="E76" s="165"/>
      <c r="F76" s="166"/>
      <c r="G76" s="167"/>
      <c r="H76" s="167"/>
      <c r="I76" s="168"/>
    </row>
  </sheetData>
  <mergeCells count="6">
    <mergeCell ref="B72:B75"/>
    <mergeCell ref="D73:H73"/>
    <mergeCell ref="D74:H74"/>
    <mergeCell ref="D75:H75"/>
    <mergeCell ref="C1:I1"/>
    <mergeCell ref="D72:H72"/>
  </mergeCells>
  <phoneticPr fontId="5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35C51-97EA-4428-A531-25A1592DB39E}">
  <dimension ref="A1:IL437"/>
  <sheetViews>
    <sheetView zoomScale="70" zoomScaleNormal="7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F15" sqref="F15"/>
    </sheetView>
  </sheetViews>
  <sheetFormatPr defaultColWidth="16.33203125" defaultRowHeight="13.8" outlineLevelRow="1"/>
  <cols>
    <col min="1" max="1" width="13.77734375" style="186" customWidth="1"/>
    <col min="2" max="2" width="73.77734375" style="7" customWidth="1"/>
    <col min="3" max="5" width="18.77734375" style="17" customWidth="1"/>
    <col min="6" max="6" width="22.6640625" style="20" customWidth="1"/>
    <col min="7" max="7" width="28.109375" style="18" customWidth="1"/>
    <col min="8" max="9" width="28.109375" style="15" customWidth="1"/>
    <col min="10" max="245" width="16.33203125" style="3"/>
    <col min="246" max="16384" width="16.33203125" style="4"/>
  </cols>
  <sheetData>
    <row r="1" spans="1:246" ht="48" customHeight="1">
      <c r="A1" s="185"/>
      <c r="B1" s="345" t="s">
        <v>594</v>
      </c>
      <c r="C1" s="463" t="s">
        <v>307</v>
      </c>
      <c r="D1" s="464"/>
      <c r="E1" s="464"/>
      <c r="F1" s="464"/>
      <c r="G1" s="464"/>
      <c r="H1" s="464"/>
      <c r="I1" s="465"/>
    </row>
    <row r="2" spans="1:246" s="2" customFormat="1" ht="45" customHeight="1">
      <c r="A2" s="237" t="s">
        <v>308</v>
      </c>
      <c r="B2" s="197" t="s">
        <v>16</v>
      </c>
      <c r="C2" s="315" t="s">
        <v>177</v>
      </c>
      <c r="D2" s="21" t="s">
        <v>336</v>
      </c>
      <c r="E2" s="21" t="s">
        <v>442</v>
      </c>
      <c r="F2" s="22" t="s">
        <v>105</v>
      </c>
      <c r="G2" s="22" t="s">
        <v>104</v>
      </c>
      <c r="H2" s="319" t="s">
        <v>176</v>
      </c>
      <c r="I2" s="320" t="s">
        <v>333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</row>
    <row r="3" spans="1:246" s="42" customFormat="1" ht="41.4" customHeight="1">
      <c r="A3" s="350" t="s">
        <v>165</v>
      </c>
      <c r="B3" s="371" t="s">
        <v>975</v>
      </c>
      <c r="C3" s="351"/>
      <c r="D3" s="352"/>
      <c r="E3" s="352"/>
      <c r="F3" s="353"/>
      <c r="G3" s="354"/>
      <c r="H3" s="339">
        <f>SUM(G4:G21)</f>
        <v>0</v>
      </c>
      <c r="I3" s="341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</row>
    <row r="4" spans="1:246" ht="21" customHeight="1" outlineLevel="1">
      <c r="A4" s="275" t="s">
        <v>309</v>
      </c>
      <c r="B4" s="436" t="s">
        <v>443</v>
      </c>
      <c r="C4" s="437" t="s">
        <v>19</v>
      </c>
      <c r="D4" s="344">
        <v>10</v>
      </c>
      <c r="E4" s="344"/>
      <c r="F4" s="434"/>
      <c r="G4" s="438">
        <f t="shared" ref="G4:G20" si="0">E4*F4</f>
        <v>0</v>
      </c>
      <c r="H4" s="435"/>
      <c r="I4" s="432"/>
      <c r="IL4" s="3"/>
    </row>
    <row r="5" spans="1:246" ht="21" customHeight="1" outlineLevel="1">
      <c r="A5" s="275" t="s">
        <v>310</v>
      </c>
      <c r="B5" s="436" t="s">
        <v>444</v>
      </c>
      <c r="C5" s="437" t="s">
        <v>19</v>
      </c>
      <c r="D5" s="344">
        <v>3</v>
      </c>
      <c r="E5" s="344"/>
      <c r="F5" s="434"/>
      <c r="G5" s="438">
        <f t="shared" si="0"/>
        <v>0</v>
      </c>
      <c r="H5" s="435"/>
      <c r="I5" s="432"/>
      <c r="IL5" s="3"/>
    </row>
    <row r="6" spans="1:246" ht="21" customHeight="1" outlineLevel="1">
      <c r="A6" s="275" t="s">
        <v>538</v>
      </c>
      <c r="B6" s="436" t="s">
        <v>292</v>
      </c>
      <c r="C6" s="437" t="s">
        <v>19</v>
      </c>
      <c r="D6" s="344">
        <v>13</v>
      </c>
      <c r="E6" s="344"/>
      <c r="F6" s="434"/>
      <c r="G6" s="438">
        <f t="shared" si="0"/>
        <v>0</v>
      </c>
      <c r="H6" s="435"/>
      <c r="I6" s="432"/>
      <c r="IL6" s="3"/>
    </row>
    <row r="7" spans="1:246" ht="21" customHeight="1" outlineLevel="1">
      <c r="A7" s="275" t="s">
        <v>539</v>
      </c>
      <c r="B7" s="436" t="s">
        <v>445</v>
      </c>
      <c r="C7" s="437" t="s">
        <v>19</v>
      </c>
      <c r="D7" s="344">
        <v>13</v>
      </c>
      <c r="E7" s="344"/>
      <c r="F7" s="434"/>
      <c r="G7" s="438">
        <f t="shared" si="0"/>
        <v>0</v>
      </c>
      <c r="H7" s="435"/>
      <c r="I7" s="432"/>
      <c r="IL7" s="3"/>
    </row>
    <row r="8" spans="1:246" ht="21" customHeight="1" outlineLevel="1">
      <c r="A8" s="275" t="s">
        <v>540</v>
      </c>
      <c r="B8" s="436" t="s">
        <v>446</v>
      </c>
      <c r="C8" s="437" t="s">
        <v>19</v>
      </c>
      <c r="D8" s="344">
        <v>38</v>
      </c>
      <c r="E8" s="344"/>
      <c r="F8" s="434"/>
      <c r="G8" s="438">
        <f t="shared" si="0"/>
        <v>0</v>
      </c>
      <c r="H8" s="435"/>
      <c r="I8" s="432"/>
      <c r="IL8" s="3"/>
    </row>
    <row r="9" spans="1:246" ht="21" customHeight="1" outlineLevel="1">
      <c r="A9" s="275" t="s">
        <v>541</v>
      </c>
      <c r="B9" s="436" t="s">
        <v>447</v>
      </c>
      <c r="C9" s="437" t="s">
        <v>19</v>
      </c>
      <c r="D9" s="344">
        <v>38</v>
      </c>
      <c r="E9" s="344"/>
      <c r="F9" s="434"/>
      <c r="G9" s="438">
        <f t="shared" si="0"/>
        <v>0</v>
      </c>
      <c r="H9" s="435"/>
      <c r="I9" s="432"/>
      <c r="IL9" s="3"/>
    </row>
    <row r="10" spans="1:246" ht="21" customHeight="1" outlineLevel="1">
      <c r="A10" s="275" t="s">
        <v>542</v>
      </c>
      <c r="B10" s="436" t="s">
        <v>293</v>
      </c>
      <c r="C10" s="437" t="s">
        <v>33</v>
      </c>
      <c r="D10" s="344">
        <v>650</v>
      </c>
      <c r="E10" s="344"/>
      <c r="F10" s="434"/>
      <c r="G10" s="438">
        <f t="shared" si="0"/>
        <v>0</v>
      </c>
      <c r="H10" s="435"/>
      <c r="I10" s="432"/>
      <c r="IL10" s="3"/>
    </row>
    <row r="11" spans="1:246" ht="21" customHeight="1" outlineLevel="1">
      <c r="A11" s="275" t="s">
        <v>543</v>
      </c>
      <c r="B11" s="436" t="s">
        <v>294</v>
      </c>
      <c r="C11" s="437" t="s">
        <v>33</v>
      </c>
      <c r="D11" s="344">
        <v>600</v>
      </c>
      <c r="E11" s="344"/>
      <c r="F11" s="434"/>
      <c r="G11" s="438">
        <f t="shared" si="0"/>
        <v>0</v>
      </c>
      <c r="H11" s="435"/>
      <c r="I11" s="432"/>
      <c r="IL11" s="3"/>
    </row>
    <row r="12" spans="1:246" ht="21" customHeight="1" outlineLevel="1">
      <c r="A12" s="275" t="s">
        <v>544</v>
      </c>
      <c r="B12" s="436" t="s">
        <v>295</v>
      </c>
      <c r="C12" s="437" t="s">
        <v>33</v>
      </c>
      <c r="D12" s="344">
        <v>600</v>
      </c>
      <c r="E12" s="344"/>
      <c r="F12" s="434"/>
      <c r="G12" s="438">
        <f t="shared" si="0"/>
        <v>0</v>
      </c>
      <c r="H12" s="435"/>
      <c r="I12" s="432"/>
      <c r="IL12" s="3"/>
    </row>
    <row r="13" spans="1:246" ht="21" customHeight="1" outlineLevel="1">
      <c r="A13" s="275" t="s">
        <v>545</v>
      </c>
      <c r="B13" s="436" t="s">
        <v>448</v>
      </c>
      <c r="C13" s="437" t="s">
        <v>19</v>
      </c>
      <c r="D13" s="344">
        <v>2</v>
      </c>
      <c r="E13" s="344"/>
      <c r="F13" s="434"/>
      <c r="G13" s="438">
        <f t="shared" si="0"/>
        <v>0</v>
      </c>
      <c r="H13" s="435"/>
      <c r="I13" s="432"/>
      <c r="IL13" s="3"/>
    </row>
    <row r="14" spans="1:246" ht="21" customHeight="1" outlineLevel="1">
      <c r="A14" s="275" t="s">
        <v>546</v>
      </c>
      <c r="B14" s="436" t="s">
        <v>296</v>
      </c>
      <c r="C14" s="437" t="s">
        <v>19</v>
      </c>
      <c r="D14" s="344">
        <v>1</v>
      </c>
      <c r="E14" s="344"/>
      <c r="F14" s="434"/>
      <c r="G14" s="438">
        <f t="shared" si="0"/>
        <v>0</v>
      </c>
      <c r="H14" s="435"/>
      <c r="I14" s="432"/>
      <c r="IL14" s="3"/>
    </row>
    <row r="15" spans="1:246" ht="21" customHeight="1" outlineLevel="1">
      <c r="A15" s="275" t="s">
        <v>547</v>
      </c>
      <c r="B15" s="436" t="s">
        <v>449</v>
      </c>
      <c r="C15" s="437" t="s">
        <v>19</v>
      </c>
      <c r="D15" s="344">
        <v>1</v>
      </c>
      <c r="E15" s="344"/>
      <c r="F15" s="434"/>
      <c r="G15" s="438">
        <f t="shared" si="0"/>
        <v>0</v>
      </c>
      <c r="H15" s="435"/>
      <c r="I15" s="432"/>
      <c r="IL15" s="3"/>
    </row>
    <row r="16" spans="1:246" ht="21" customHeight="1" outlineLevel="1">
      <c r="A16" s="275" t="s">
        <v>548</v>
      </c>
      <c r="B16" s="436" t="s">
        <v>450</v>
      </c>
      <c r="C16" s="437" t="s">
        <v>19</v>
      </c>
      <c r="D16" s="344">
        <v>2</v>
      </c>
      <c r="E16" s="344"/>
      <c r="F16" s="434"/>
      <c r="G16" s="438">
        <f t="shared" si="0"/>
        <v>0</v>
      </c>
      <c r="H16" s="435"/>
      <c r="I16" s="432"/>
      <c r="IL16" s="3"/>
    </row>
    <row r="17" spans="1:246" ht="21" customHeight="1" outlineLevel="1">
      <c r="A17" s="275" t="s">
        <v>549</v>
      </c>
      <c r="B17" s="436" t="s">
        <v>292</v>
      </c>
      <c r="C17" s="437" t="s">
        <v>19</v>
      </c>
      <c r="D17" s="344">
        <v>1</v>
      </c>
      <c r="E17" s="344"/>
      <c r="F17" s="434"/>
      <c r="G17" s="438">
        <f t="shared" si="0"/>
        <v>0</v>
      </c>
      <c r="H17" s="435"/>
      <c r="I17" s="432"/>
      <c r="IL17" s="3"/>
    </row>
    <row r="18" spans="1:246" ht="21" customHeight="1" outlineLevel="1">
      <c r="A18" s="275" t="s">
        <v>550</v>
      </c>
      <c r="B18" s="436" t="s">
        <v>451</v>
      </c>
      <c r="C18" s="437" t="s">
        <v>19</v>
      </c>
      <c r="D18" s="344">
        <v>1</v>
      </c>
      <c r="E18" s="344"/>
      <c r="F18" s="434"/>
      <c r="G18" s="438">
        <f t="shared" si="0"/>
        <v>0</v>
      </c>
      <c r="H18" s="435"/>
      <c r="I18" s="432"/>
      <c r="IL18" s="3"/>
    </row>
    <row r="19" spans="1:246" ht="21" customHeight="1" outlineLevel="1">
      <c r="A19" s="275" t="s">
        <v>551</v>
      </c>
      <c r="B19" s="436" t="s">
        <v>452</v>
      </c>
      <c r="C19" s="437" t="s">
        <v>19</v>
      </c>
      <c r="D19" s="344">
        <v>1</v>
      </c>
      <c r="E19" s="344"/>
      <c r="F19" s="434"/>
      <c r="G19" s="438">
        <f t="shared" si="0"/>
        <v>0</v>
      </c>
      <c r="H19" s="435"/>
      <c r="I19" s="432"/>
      <c r="IL19" s="3"/>
    </row>
    <row r="20" spans="1:246" ht="21" customHeight="1" outlineLevel="1">
      <c r="A20" s="275" t="s">
        <v>552</v>
      </c>
      <c r="B20" s="436" t="s">
        <v>297</v>
      </c>
      <c r="C20" s="437" t="s">
        <v>20</v>
      </c>
      <c r="D20" s="344">
        <v>1</v>
      </c>
      <c r="E20" s="344"/>
      <c r="F20" s="434"/>
      <c r="G20" s="438">
        <f t="shared" si="0"/>
        <v>0</v>
      </c>
      <c r="H20" s="435"/>
      <c r="I20" s="432"/>
      <c r="IL20" s="3"/>
    </row>
    <row r="21" spans="1:246" ht="21" customHeight="1" outlineLevel="1">
      <c r="A21" s="275" t="s">
        <v>553</v>
      </c>
      <c r="B21" s="433" t="s">
        <v>103</v>
      </c>
      <c r="C21" s="437" t="s">
        <v>20</v>
      </c>
      <c r="D21" s="344">
        <v>1</v>
      </c>
      <c r="E21" s="344"/>
      <c r="F21" s="434"/>
      <c r="G21" s="438">
        <f>E21*F21</f>
        <v>0</v>
      </c>
      <c r="H21" s="435"/>
      <c r="I21" s="432"/>
      <c r="IL21" s="3"/>
    </row>
    <row r="22" spans="1:246" s="42" customFormat="1" ht="32.700000000000003" customHeight="1">
      <c r="A22" s="350" t="s">
        <v>166</v>
      </c>
      <c r="B22" s="371" t="s">
        <v>976</v>
      </c>
      <c r="C22" s="351"/>
      <c r="D22" s="352"/>
      <c r="E22" s="352"/>
      <c r="F22" s="353"/>
      <c r="G22" s="354"/>
      <c r="H22" s="339">
        <f>SUM(G23:G32)</f>
        <v>0</v>
      </c>
      <c r="I22" s="341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</row>
    <row r="23" spans="1:246" ht="21" customHeight="1" outlineLevel="1">
      <c r="A23" s="275" t="s">
        <v>311</v>
      </c>
      <c r="B23" s="436" t="s">
        <v>453</v>
      </c>
      <c r="C23" s="437" t="s">
        <v>19</v>
      </c>
      <c r="D23" s="344">
        <v>18</v>
      </c>
      <c r="E23" s="344"/>
      <c r="F23" s="434"/>
      <c r="G23" s="438">
        <f t="shared" ref="G23:G31" si="1">E23*F23</f>
        <v>0</v>
      </c>
      <c r="H23" s="435"/>
      <c r="I23" s="432"/>
      <c r="IL23" s="3"/>
    </row>
    <row r="24" spans="1:246" ht="21" customHeight="1" outlineLevel="1">
      <c r="A24" s="275" t="s">
        <v>314</v>
      </c>
      <c r="B24" s="436" t="s">
        <v>977</v>
      </c>
      <c r="C24" s="437" t="s">
        <v>19</v>
      </c>
      <c r="D24" s="344">
        <v>207</v>
      </c>
      <c r="E24" s="344"/>
      <c r="F24" s="434"/>
      <c r="G24" s="438">
        <f t="shared" si="1"/>
        <v>0</v>
      </c>
      <c r="H24" s="435"/>
      <c r="I24" s="432"/>
      <c r="IL24" s="3"/>
    </row>
    <row r="25" spans="1:246" ht="21" customHeight="1" outlineLevel="1">
      <c r="A25" s="275" t="s">
        <v>315</v>
      </c>
      <c r="B25" s="436" t="s">
        <v>454</v>
      </c>
      <c r="C25" s="437" t="s">
        <v>19</v>
      </c>
      <c r="D25" s="344">
        <v>414</v>
      </c>
      <c r="E25" s="344"/>
      <c r="F25" s="434"/>
      <c r="G25" s="438">
        <f t="shared" si="1"/>
        <v>0</v>
      </c>
      <c r="H25" s="435"/>
      <c r="I25" s="432"/>
      <c r="IL25" s="3"/>
    </row>
    <row r="26" spans="1:246" ht="21" customHeight="1" outlineLevel="1">
      <c r="A26" s="275" t="s">
        <v>316</v>
      </c>
      <c r="B26" s="436" t="s">
        <v>455</v>
      </c>
      <c r="C26" s="437" t="s">
        <v>456</v>
      </c>
      <c r="D26" s="344">
        <v>42</v>
      </c>
      <c r="E26" s="344"/>
      <c r="F26" s="434"/>
      <c r="G26" s="438">
        <f t="shared" si="1"/>
        <v>0</v>
      </c>
      <c r="H26" s="435"/>
      <c r="I26" s="432"/>
      <c r="IL26" s="3"/>
    </row>
    <row r="27" spans="1:246" ht="21" customHeight="1" outlineLevel="1">
      <c r="A27" s="275" t="s">
        <v>317</v>
      </c>
      <c r="B27" s="436" t="s">
        <v>457</v>
      </c>
      <c r="C27" s="437" t="s">
        <v>298</v>
      </c>
      <c r="D27" s="344">
        <v>2.7</v>
      </c>
      <c r="E27" s="344"/>
      <c r="F27" s="434"/>
      <c r="G27" s="438">
        <f t="shared" si="1"/>
        <v>0</v>
      </c>
      <c r="H27" s="435"/>
      <c r="I27" s="432"/>
      <c r="IL27" s="3"/>
    </row>
    <row r="28" spans="1:246" ht="21" customHeight="1" outlineLevel="1">
      <c r="A28" s="275" t="s">
        <v>313</v>
      </c>
      <c r="B28" s="436" t="s">
        <v>458</v>
      </c>
      <c r="C28" s="437" t="s">
        <v>19</v>
      </c>
      <c r="D28" s="344">
        <v>18</v>
      </c>
      <c r="E28" s="344"/>
      <c r="F28" s="434"/>
      <c r="G28" s="438">
        <f t="shared" si="1"/>
        <v>0</v>
      </c>
      <c r="H28" s="435"/>
      <c r="I28" s="432"/>
      <c r="IL28" s="3"/>
    </row>
    <row r="29" spans="1:246" ht="21" customHeight="1" outlineLevel="1">
      <c r="A29" s="275" t="s">
        <v>312</v>
      </c>
      <c r="B29" s="436" t="s">
        <v>459</v>
      </c>
      <c r="C29" s="437" t="s">
        <v>19</v>
      </c>
      <c r="D29" s="439">
        <v>18</v>
      </c>
      <c r="E29" s="439"/>
      <c r="F29" s="434"/>
      <c r="G29" s="438">
        <f t="shared" si="1"/>
        <v>0</v>
      </c>
      <c r="H29" s="435"/>
      <c r="I29" s="432"/>
      <c r="IL29" s="3"/>
    </row>
    <row r="30" spans="1:246" ht="21" customHeight="1" outlineLevel="1">
      <c r="A30" s="275" t="s">
        <v>318</v>
      </c>
      <c r="B30" s="436" t="s">
        <v>460</v>
      </c>
      <c r="C30" s="437" t="s">
        <v>19</v>
      </c>
      <c r="D30" s="439">
        <v>36</v>
      </c>
      <c r="E30" s="439"/>
      <c r="F30" s="434"/>
      <c r="G30" s="438">
        <f t="shared" si="1"/>
        <v>0</v>
      </c>
      <c r="H30" s="435"/>
      <c r="I30" s="432"/>
      <c r="IL30" s="3"/>
    </row>
    <row r="31" spans="1:246" ht="21" customHeight="1" outlineLevel="1">
      <c r="A31" s="275" t="s">
        <v>319</v>
      </c>
      <c r="B31" s="436" t="s">
        <v>461</v>
      </c>
      <c r="C31" s="437" t="s">
        <v>19</v>
      </c>
      <c r="D31" s="439">
        <v>18</v>
      </c>
      <c r="E31" s="439"/>
      <c r="F31" s="434"/>
      <c r="G31" s="438">
        <f t="shared" si="1"/>
        <v>0</v>
      </c>
      <c r="H31" s="435"/>
      <c r="I31" s="432"/>
      <c r="IL31" s="3"/>
    </row>
    <row r="32" spans="1:246" ht="21" customHeight="1" outlineLevel="1">
      <c r="A32" s="275" t="s">
        <v>320</v>
      </c>
      <c r="B32" s="433" t="s">
        <v>103</v>
      </c>
      <c r="C32" s="437" t="s">
        <v>20</v>
      </c>
      <c r="D32" s="344">
        <v>1</v>
      </c>
      <c r="E32" s="344"/>
      <c r="F32" s="434"/>
      <c r="G32" s="438">
        <f>E32*F32</f>
        <v>0</v>
      </c>
      <c r="H32" s="435"/>
      <c r="I32" s="432"/>
      <c r="IL32" s="3"/>
    </row>
    <row r="33" spans="1:246" s="42" customFormat="1" ht="32.700000000000003" customHeight="1">
      <c r="A33" s="350" t="s">
        <v>194</v>
      </c>
      <c r="B33" s="371" t="s">
        <v>978</v>
      </c>
      <c r="C33" s="351"/>
      <c r="D33" s="352"/>
      <c r="E33" s="352"/>
      <c r="F33" s="353"/>
      <c r="G33" s="354"/>
      <c r="H33" s="339">
        <f>SUM(G34:G35)</f>
        <v>0</v>
      </c>
      <c r="I33" s="341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</row>
    <row r="34" spans="1:246" ht="21" customHeight="1" outlineLevel="1">
      <c r="A34" s="231" t="s">
        <v>567</v>
      </c>
      <c r="B34" s="422" t="s">
        <v>462</v>
      </c>
      <c r="C34" s="440" t="s">
        <v>20</v>
      </c>
      <c r="D34" s="439">
        <v>1</v>
      </c>
      <c r="E34" s="439"/>
      <c r="F34" s="434"/>
      <c r="G34" s="438">
        <f>E34*F34</f>
        <v>0</v>
      </c>
      <c r="H34" s="435"/>
      <c r="I34" s="432"/>
      <c r="IL34" s="3"/>
    </row>
    <row r="35" spans="1:246" ht="21" customHeight="1" outlineLevel="1">
      <c r="A35" s="231" t="s">
        <v>568</v>
      </c>
      <c r="B35" s="433" t="s">
        <v>103</v>
      </c>
      <c r="C35" s="437" t="s">
        <v>20</v>
      </c>
      <c r="D35" s="344">
        <v>1</v>
      </c>
      <c r="E35" s="344"/>
      <c r="F35" s="434"/>
      <c r="G35" s="438">
        <f>E35*F35</f>
        <v>0</v>
      </c>
      <c r="H35" s="435"/>
      <c r="I35" s="432"/>
      <c r="IL35" s="3"/>
    </row>
    <row r="36" spans="1:246" s="42" customFormat="1" ht="32.700000000000003" customHeight="1">
      <c r="A36" s="350" t="s">
        <v>579</v>
      </c>
      <c r="B36" s="371" t="s">
        <v>979</v>
      </c>
      <c r="C36" s="351"/>
      <c r="D36" s="352"/>
      <c r="E36" s="352"/>
      <c r="F36" s="353"/>
      <c r="G36" s="354"/>
      <c r="H36" s="339">
        <f>SUM(G37:G41)</f>
        <v>0</v>
      </c>
      <c r="I36" s="341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</row>
    <row r="37" spans="1:246" ht="21" customHeight="1" outlineLevel="1">
      <c r="A37" s="231" t="s">
        <v>581</v>
      </c>
      <c r="B37" s="436" t="s">
        <v>299</v>
      </c>
      <c r="C37" s="437" t="s">
        <v>19</v>
      </c>
      <c r="D37" s="344">
        <v>48</v>
      </c>
      <c r="E37" s="344"/>
      <c r="F37" s="434"/>
      <c r="G37" s="438">
        <f t="shared" ref="G37:G40" si="2">E37*F37</f>
        <v>0</v>
      </c>
      <c r="H37" s="435"/>
      <c r="I37" s="432"/>
      <c r="IL37" s="3"/>
    </row>
    <row r="38" spans="1:246" ht="21" customHeight="1" outlineLevel="1">
      <c r="A38" s="231" t="s">
        <v>582</v>
      </c>
      <c r="B38" s="436" t="s">
        <v>300</v>
      </c>
      <c r="C38" s="437" t="s">
        <v>19</v>
      </c>
      <c r="D38" s="344">
        <v>48</v>
      </c>
      <c r="E38" s="344"/>
      <c r="F38" s="434"/>
      <c r="G38" s="438">
        <f t="shared" si="2"/>
        <v>0</v>
      </c>
      <c r="H38" s="435"/>
      <c r="I38" s="432"/>
      <c r="IL38" s="3"/>
    </row>
    <row r="39" spans="1:246" ht="21" customHeight="1" outlineLevel="1">
      <c r="A39" s="231" t="s">
        <v>583</v>
      </c>
      <c r="B39" s="436" t="s">
        <v>301</v>
      </c>
      <c r="C39" s="437" t="s">
        <v>19</v>
      </c>
      <c r="D39" s="344">
        <v>10</v>
      </c>
      <c r="E39" s="344"/>
      <c r="F39" s="434"/>
      <c r="G39" s="438">
        <f t="shared" si="2"/>
        <v>0</v>
      </c>
      <c r="H39" s="435"/>
      <c r="I39" s="432"/>
      <c r="IL39" s="3"/>
    </row>
    <row r="40" spans="1:246" ht="21" customHeight="1" outlineLevel="1">
      <c r="A40" s="231" t="s">
        <v>584</v>
      </c>
      <c r="B40" s="436" t="s">
        <v>302</v>
      </c>
      <c r="C40" s="437" t="s">
        <v>19</v>
      </c>
      <c r="D40" s="344">
        <v>10</v>
      </c>
      <c r="E40" s="344"/>
      <c r="F40" s="434"/>
      <c r="G40" s="438">
        <f t="shared" si="2"/>
        <v>0</v>
      </c>
      <c r="H40" s="435"/>
      <c r="I40" s="432"/>
      <c r="IL40" s="3"/>
    </row>
    <row r="41" spans="1:246" ht="21" customHeight="1" outlineLevel="1">
      <c r="A41" s="231" t="s">
        <v>585</v>
      </c>
      <c r="B41" s="433" t="s">
        <v>103</v>
      </c>
      <c r="C41" s="437" t="s">
        <v>20</v>
      </c>
      <c r="D41" s="344">
        <v>1</v>
      </c>
      <c r="E41" s="344"/>
      <c r="F41" s="434"/>
      <c r="G41" s="438">
        <f>E41*F41</f>
        <v>0</v>
      </c>
      <c r="H41" s="435"/>
      <c r="I41" s="432"/>
      <c r="IL41" s="3"/>
    </row>
    <row r="42" spans="1:246" s="42" customFormat="1" ht="32.700000000000003" customHeight="1">
      <c r="A42" s="350" t="s">
        <v>587</v>
      </c>
      <c r="B42" s="371" t="s">
        <v>980</v>
      </c>
      <c r="C42" s="351"/>
      <c r="D42" s="352"/>
      <c r="E42" s="352"/>
      <c r="F42" s="353"/>
      <c r="G42" s="354"/>
      <c r="H42" s="339">
        <f>SUM(G43:G102)</f>
        <v>0</v>
      </c>
      <c r="I42" s="341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</row>
    <row r="43" spans="1:246" ht="21" customHeight="1" outlineLevel="1">
      <c r="A43" s="231" t="s">
        <v>589</v>
      </c>
      <c r="B43" s="436" t="s">
        <v>463</v>
      </c>
      <c r="C43" s="437" t="s">
        <v>19</v>
      </c>
      <c r="D43" s="344">
        <v>2</v>
      </c>
      <c r="E43" s="344"/>
      <c r="F43" s="434"/>
      <c r="G43" s="438">
        <f t="shared" ref="G43:G101" si="3">E43*F43</f>
        <v>0</v>
      </c>
      <c r="H43" s="435"/>
      <c r="I43" s="432"/>
      <c r="IL43" s="3"/>
    </row>
    <row r="44" spans="1:246" ht="21" customHeight="1" outlineLevel="1">
      <c r="A44" s="231" t="s">
        <v>593</v>
      </c>
      <c r="B44" s="436" t="s">
        <v>445</v>
      </c>
      <c r="C44" s="437" t="s">
        <v>19</v>
      </c>
      <c r="D44" s="344">
        <v>2</v>
      </c>
      <c r="E44" s="344"/>
      <c r="F44" s="434"/>
      <c r="G44" s="438">
        <f t="shared" si="3"/>
        <v>0</v>
      </c>
      <c r="H44" s="435"/>
      <c r="I44" s="432"/>
      <c r="IL44" s="3"/>
    </row>
    <row r="45" spans="1:246" ht="21" customHeight="1" outlineLevel="1">
      <c r="A45" s="231" t="s">
        <v>595</v>
      </c>
      <c r="B45" s="436" t="s">
        <v>464</v>
      </c>
      <c r="C45" s="437" t="s">
        <v>19</v>
      </c>
      <c r="D45" s="344">
        <v>40</v>
      </c>
      <c r="E45" s="344"/>
      <c r="F45" s="434"/>
      <c r="G45" s="438">
        <f t="shared" si="3"/>
        <v>0</v>
      </c>
      <c r="H45" s="435"/>
      <c r="I45" s="432"/>
      <c r="IL45" s="3"/>
    </row>
    <row r="46" spans="1:246" ht="21" customHeight="1" outlineLevel="1">
      <c r="A46" s="231" t="s">
        <v>596</v>
      </c>
      <c r="B46" s="436" t="s">
        <v>465</v>
      </c>
      <c r="C46" s="437" t="s">
        <v>15</v>
      </c>
      <c r="D46" s="344">
        <v>320</v>
      </c>
      <c r="E46" s="344"/>
      <c r="F46" s="434"/>
      <c r="G46" s="438">
        <f t="shared" si="3"/>
        <v>0</v>
      </c>
      <c r="H46" s="435"/>
      <c r="I46" s="432"/>
      <c r="IL46" s="3"/>
    </row>
    <row r="47" spans="1:246" ht="21" customHeight="1" outlineLevel="1">
      <c r="A47" s="231" t="s">
        <v>597</v>
      </c>
      <c r="B47" s="436" t="s">
        <v>466</v>
      </c>
      <c r="C47" s="437" t="s">
        <v>19</v>
      </c>
      <c r="D47" s="344">
        <v>87</v>
      </c>
      <c r="E47" s="344"/>
      <c r="F47" s="434"/>
      <c r="G47" s="438">
        <f t="shared" si="3"/>
        <v>0</v>
      </c>
      <c r="H47" s="435"/>
      <c r="I47" s="432"/>
      <c r="IL47" s="3"/>
    </row>
    <row r="48" spans="1:246" ht="21" customHeight="1" outlineLevel="1">
      <c r="A48" s="231" t="s">
        <v>598</v>
      </c>
      <c r="B48" s="436" t="s">
        <v>467</v>
      </c>
      <c r="C48" s="437" t="s">
        <v>19</v>
      </c>
      <c r="D48" s="344">
        <v>56</v>
      </c>
      <c r="E48" s="344"/>
      <c r="F48" s="434"/>
      <c r="G48" s="438">
        <f t="shared" si="3"/>
        <v>0</v>
      </c>
      <c r="H48" s="435"/>
      <c r="I48" s="432"/>
      <c r="IL48" s="3"/>
    </row>
    <row r="49" spans="1:246" ht="21" customHeight="1" outlineLevel="1">
      <c r="A49" s="231" t="s">
        <v>599</v>
      </c>
      <c r="B49" s="436" t="s">
        <v>468</v>
      </c>
      <c r="C49" s="437" t="s">
        <v>19</v>
      </c>
      <c r="D49" s="344">
        <v>1</v>
      </c>
      <c r="E49" s="344"/>
      <c r="F49" s="434"/>
      <c r="G49" s="438">
        <f t="shared" si="3"/>
        <v>0</v>
      </c>
      <c r="H49" s="435"/>
      <c r="I49" s="432"/>
      <c r="IL49" s="3"/>
    </row>
    <row r="50" spans="1:246" ht="21" customHeight="1" outlineLevel="1">
      <c r="A50" s="231" t="s">
        <v>600</v>
      </c>
      <c r="B50" s="436" t="s">
        <v>469</v>
      </c>
      <c r="C50" s="437" t="s">
        <v>19</v>
      </c>
      <c r="D50" s="344">
        <v>31</v>
      </c>
      <c r="E50" s="344"/>
      <c r="F50" s="434"/>
      <c r="G50" s="438">
        <f t="shared" si="3"/>
        <v>0</v>
      </c>
      <c r="H50" s="435"/>
      <c r="I50" s="432"/>
      <c r="IL50" s="3"/>
    </row>
    <row r="51" spans="1:246" ht="21" customHeight="1" outlineLevel="1">
      <c r="A51" s="231" t="s">
        <v>601</v>
      </c>
      <c r="B51" s="436" t="s">
        <v>470</v>
      </c>
      <c r="C51" s="437" t="s">
        <v>19</v>
      </c>
      <c r="D51" s="344">
        <v>13</v>
      </c>
      <c r="E51" s="344"/>
      <c r="F51" s="434"/>
      <c r="G51" s="438">
        <f t="shared" si="3"/>
        <v>0</v>
      </c>
      <c r="H51" s="435"/>
      <c r="I51" s="432"/>
      <c r="IL51" s="3"/>
    </row>
    <row r="52" spans="1:246" ht="21" customHeight="1" outlineLevel="1">
      <c r="A52" s="231" t="s">
        <v>602</v>
      </c>
      <c r="B52" s="436" t="s">
        <v>471</v>
      </c>
      <c r="C52" s="437" t="s">
        <v>19</v>
      </c>
      <c r="D52" s="344">
        <v>9</v>
      </c>
      <c r="E52" s="344"/>
      <c r="F52" s="434"/>
      <c r="G52" s="438">
        <f t="shared" si="3"/>
        <v>0</v>
      </c>
      <c r="H52" s="435"/>
      <c r="I52" s="432"/>
      <c r="IL52" s="3"/>
    </row>
    <row r="53" spans="1:246" ht="21" customHeight="1" outlineLevel="1">
      <c r="A53" s="231" t="s">
        <v>603</v>
      </c>
      <c r="B53" s="436" t="s">
        <v>472</v>
      </c>
      <c r="C53" s="437" t="s">
        <v>19</v>
      </c>
      <c r="D53" s="344">
        <v>6</v>
      </c>
      <c r="E53" s="344"/>
      <c r="F53" s="434"/>
      <c r="G53" s="438">
        <f t="shared" si="3"/>
        <v>0</v>
      </c>
      <c r="H53" s="435"/>
      <c r="I53" s="432"/>
      <c r="IL53" s="3"/>
    </row>
    <row r="54" spans="1:246" ht="21" customHeight="1" outlineLevel="1">
      <c r="A54" s="231" t="s">
        <v>604</v>
      </c>
      <c r="B54" s="436" t="s">
        <v>473</v>
      </c>
      <c r="C54" s="437" t="s">
        <v>19</v>
      </c>
      <c r="D54" s="344">
        <v>6</v>
      </c>
      <c r="E54" s="344"/>
      <c r="F54" s="434"/>
      <c r="G54" s="438">
        <f t="shared" si="3"/>
        <v>0</v>
      </c>
      <c r="H54" s="435"/>
      <c r="I54" s="432"/>
      <c r="IL54" s="3"/>
    </row>
    <row r="55" spans="1:246" ht="21" customHeight="1" outlineLevel="1">
      <c r="A55" s="231" t="s">
        <v>605</v>
      </c>
      <c r="B55" s="436" t="s">
        <v>474</v>
      </c>
      <c r="C55" s="437" t="s">
        <v>19</v>
      </c>
      <c r="D55" s="344">
        <v>6</v>
      </c>
      <c r="E55" s="344"/>
      <c r="F55" s="434"/>
      <c r="G55" s="438">
        <f t="shared" si="3"/>
        <v>0</v>
      </c>
      <c r="H55" s="435"/>
      <c r="I55" s="432"/>
      <c r="IL55" s="3"/>
    </row>
    <row r="56" spans="1:246" ht="21" customHeight="1" outlineLevel="1">
      <c r="A56" s="231" t="s">
        <v>606</v>
      </c>
      <c r="B56" s="436" t="s">
        <v>475</v>
      </c>
      <c r="C56" s="437" t="s">
        <v>19</v>
      </c>
      <c r="D56" s="344">
        <v>646</v>
      </c>
      <c r="E56" s="344"/>
      <c r="F56" s="434"/>
      <c r="G56" s="438">
        <f t="shared" si="3"/>
        <v>0</v>
      </c>
      <c r="H56" s="435"/>
      <c r="I56" s="432"/>
      <c r="IL56" s="3"/>
    </row>
    <row r="57" spans="1:246" ht="21" customHeight="1" outlineLevel="1">
      <c r="A57" s="231" t="s">
        <v>607</v>
      </c>
      <c r="B57" s="436" t="s">
        <v>476</v>
      </c>
      <c r="C57" s="437" t="s">
        <v>15</v>
      </c>
      <c r="D57" s="344">
        <v>3386</v>
      </c>
      <c r="E57" s="344"/>
      <c r="F57" s="434"/>
      <c r="G57" s="438">
        <f t="shared" si="3"/>
        <v>0</v>
      </c>
      <c r="H57" s="435"/>
      <c r="I57" s="432"/>
      <c r="IL57" s="3"/>
    </row>
    <row r="58" spans="1:246" ht="21" customHeight="1" outlineLevel="1">
      <c r="A58" s="231" t="s">
        <v>608</v>
      </c>
      <c r="B58" s="436" t="s">
        <v>477</v>
      </c>
      <c r="C58" s="437" t="s">
        <v>15</v>
      </c>
      <c r="D58" s="344">
        <v>10607</v>
      </c>
      <c r="E58" s="344"/>
      <c r="F58" s="434"/>
      <c r="G58" s="438">
        <f t="shared" si="3"/>
        <v>0</v>
      </c>
      <c r="H58" s="435"/>
      <c r="I58" s="432"/>
      <c r="IL58" s="3"/>
    </row>
    <row r="59" spans="1:246" ht="21" customHeight="1" outlineLevel="1">
      <c r="A59" s="231" t="s">
        <v>609</v>
      </c>
      <c r="B59" s="436" t="s">
        <v>478</v>
      </c>
      <c r="C59" s="437" t="s">
        <v>19</v>
      </c>
      <c r="D59" s="344">
        <v>2</v>
      </c>
      <c r="E59" s="344"/>
      <c r="F59" s="434"/>
      <c r="G59" s="438">
        <f t="shared" si="3"/>
        <v>0</v>
      </c>
      <c r="H59" s="435"/>
      <c r="I59" s="432"/>
      <c r="IL59" s="3"/>
    </row>
    <row r="60" spans="1:246" ht="21" customHeight="1" outlineLevel="1">
      <c r="A60" s="231" t="s">
        <v>610</v>
      </c>
      <c r="B60" s="436" t="s">
        <v>479</v>
      </c>
      <c r="C60" s="437" t="s">
        <v>488</v>
      </c>
      <c r="D60" s="344">
        <v>40</v>
      </c>
      <c r="E60" s="344"/>
      <c r="F60" s="434"/>
      <c r="G60" s="438">
        <f t="shared" si="3"/>
        <v>0</v>
      </c>
      <c r="H60" s="435"/>
      <c r="I60" s="432"/>
      <c r="IL60" s="3"/>
    </row>
    <row r="61" spans="1:246" ht="21" customHeight="1" outlineLevel="1">
      <c r="A61" s="231" t="s">
        <v>611</v>
      </c>
      <c r="B61" s="436" t="s">
        <v>480</v>
      </c>
      <c r="C61" s="437" t="s">
        <v>19</v>
      </c>
      <c r="D61" s="344">
        <v>1</v>
      </c>
      <c r="E61" s="344"/>
      <c r="F61" s="434"/>
      <c r="G61" s="438">
        <f t="shared" si="3"/>
        <v>0</v>
      </c>
      <c r="H61" s="435"/>
      <c r="I61" s="432"/>
      <c r="IL61" s="3"/>
    </row>
    <row r="62" spans="1:246" ht="21" customHeight="1" outlineLevel="1">
      <c r="A62" s="231" t="s">
        <v>612</v>
      </c>
      <c r="B62" s="436" t="s">
        <v>481</v>
      </c>
      <c r="C62" s="437" t="s">
        <v>19</v>
      </c>
      <c r="D62" s="344">
        <v>4</v>
      </c>
      <c r="E62" s="344"/>
      <c r="F62" s="434"/>
      <c r="G62" s="438">
        <f t="shared" si="3"/>
        <v>0</v>
      </c>
      <c r="H62" s="435"/>
      <c r="I62" s="432"/>
      <c r="IL62" s="3"/>
    </row>
    <row r="63" spans="1:246" ht="21" customHeight="1" outlineLevel="1">
      <c r="A63" s="231" t="s">
        <v>613</v>
      </c>
      <c r="B63" s="436" t="s">
        <v>482</v>
      </c>
      <c r="C63" s="437" t="s">
        <v>19</v>
      </c>
      <c r="D63" s="344">
        <v>1</v>
      </c>
      <c r="E63" s="344"/>
      <c r="F63" s="434"/>
      <c r="G63" s="438">
        <f t="shared" si="3"/>
        <v>0</v>
      </c>
      <c r="H63" s="435"/>
      <c r="I63" s="432"/>
      <c r="IL63" s="3"/>
    </row>
    <row r="64" spans="1:246" ht="21" customHeight="1" outlineLevel="1">
      <c r="A64" s="231" t="s">
        <v>614</v>
      </c>
      <c r="B64" s="436" t="s">
        <v>483</v>
      </c>
      <c r="C64" s="437" t="s">
        <v>19</v>
      </c>
      <c r="D64" s="344">
        <v>1</v>
      </c>
      <c r="E64" s="344"/>
      <c r="F64" s="434"/>
      <c r="G64" s="438">
        <f t="shared" si="3"/>
        <v>0</v>
      </c>
      <c r="H64" s="435"/>
      <c r="I64" s="432"/>
      <c r="IL64" s="3"/>
    </row>
    <row r="65" spans="1:246" ht="21" customHeight="1" outlineLevel="1">
      <c r="A65" s="231" t="s">
        <v>615</v>
      </c>
      <c r="B65" s="436" t="s">
        <v>484</v>
      </c>
      <c r="C65" s="437" t="s">
        <v>19</v>
      </c>
      <c r="D65" s="344">
        <v>2</v>
      </c>
      <c r="E65" s="344"/>
      <c r="F65" s="434"/>
      <c r="G65" s="438">
        <f t="shared" si="3"/>
        <v>0</v>
      </c>
      <c r="H65" s="435"/>
      <c r="I65" s="432"/>
      <c r="IL65" s="3"/>
    </row>
    <row r="66" spans="1:246" ht="21" customHeight="1" outlineLevel="1">
      <c r="A66" s="231" t="s">
        <v>616</v>
      </c>
      <c r="B66" s="436" t="s">
        <v>485</v>
      </c>
      <c r="C66" s="437" t="s">
        <v>19</v>
      </c>
      <c r="D66" s="344">
        <v>1</v>
      </c>
      <c r="E66" s="344"/>
      <c r="F66" s="434"/>
      <c r="G66" s="438">
        <f t="shared" si="3"/>
        <v>0</v>
      </c>
      <c r="H66" s="435"/>
      <c r="I66" s="432"/>
      <c r="IL66" s="3"/>
    </row>
    <row r="67" spans="1:246" ht="21" customHeight="1" outlineLevel="1">
      <c r="A67" s="231" t="s">
        <v>617</v>
      </c>
      <c r="B67" s="436" t="s">
        <v>486</v>
      </c>
      <c r="C67" s="437" t="s">
        <v>19</v>
      </c>
      <c r="D67" s="344">
        <v>1</v>
      </c>
      <c r="E67" s="344"/>
      <c r="F67" s="434"/>
      <c r="G67" s="438">
        <f t="shared" si="3"/>
        <v>0</v>
      </c>
      <c r="H67" s="435"/>
      <c r="I67" s="432"/>
      <c r="IL67" s="3"/>
    </row>
    <row r="68" spans="1:246" ht="21" customHeight="1" outlineLevel="1">
      <c r="A68" s="231" t="s">
        <v>618</v>
      </c>
      <c r="B68" s="436" t="s">
        <v>487</v>
      </c>
      <c r="C68" s="437" t="s">
        <v>488</v>
      </c>
      <c r="D68" s="344">
        <v>60</v>
      </c>
      <c r="E68" s="344"/>
      <c r="F68" s="434"/>
      <c r="G68" s="438">
        <f t="shared" si="3"/>
        <v>0</v>
      </c>
      <c r="H68" s="435"/>
      <c r="I68" s="432"/>
      <c r="IL68" s="3"/>
    </row>
    <row r="69" spans="1:246" ht="21" customHeight="1" outlineLevel="1">
      <c r="A69" s="231" t="s">
        <v>619</v>
      </c>
      <c r="B69" s="436" t="s">
        <v>489</v>
      </c>
      <c r="C69" s="437" t="s">
        <v>488</v>
      </c>
      <c r="D69" s="344">
        <v>110</v>
      </c>
      <c r="E69" s="344"/>
      <c r="F69" s="434"/>
      <c r="G69" s="438">
        <f t="shared" si="3"/>
        <v>0</v>
      </c>
      <c r="H69" s="435"/>
      <c r="I69" s="432"/>
      <c r="IL69" s="3"/>
    </row>
    <row r="70" spans="1:246" ht="21" customHeight="1" outlineLevel="1">
      <c r="A70" s="231" t="s">
        <v>620</v>
      </c>
      <c r="B70" s="436" t="s">
        <v>490</v>
      </c>
      <c r="C70" s="437" t="s">
        <v>19</v>
      </c>
      <c r="D70" s="344">
        <v>1</v>
      </c>
      <c r="E70" s="344"/>
      <c r="F70" s="434"/>
      <c r="G70" s="438">
        <f t="shared" si="3"/>
        <v>0</v>
      </c>
      <c r="H70" s="435"/>
      <c r="I70" s="432"/>
      <c r="IL70" s="3"/>
    </row>
    <row r="71" spans="1:246" ht="21" customHeight="1" outlineLevel="1">
      <c r="A71" s="231" t="s">
        <v>621</v>
      </c>
      <c r="B71" s="436" t="s">
        <v>491</v>
      </c>
      <c r="C71" s="437" t="s">
        <v>19</v>
      </c>
      <c r="D71" s="344">
        <v>1</v>
      </c>
      <c r="E71" s="344"/>
      <c r="F71" s="434"/>
      <c r="G71" s="438">
        <f t="shared" si="3"/>
        <v>0</v>
      </c>
      <c r="H71" s="435"/>
      <c r="I71" s="432"/>
      <c r="IL71" s="3"/>
    </row>
    <row r="72" spans="1:246" ht="21" customHeight="1" outlineLevel="1">
      <c r="A72" s="231" t="s">
        <v>622</v>
      </c>
      <c r="B72" s="436" t="s">
        <v>492</v>
      </c>
      <c r="C72" s="437" t="s">
        <v>19</v>
      </c>
      <c r="D72" s="344">
        <v>6</v>
      </c>
      <c r="E72" s="344"/>
      <c r="F72" s="434"/>
      <c r="G72" s="438">
        <f t="shared" si="3"/>
        <v>0</v>
      </c>
      <c r="H72" s="435"/>
      <c r="I72" s="432"/>
      <c r="IL72" s="3"/>
    </row>
    <row r="73" spans="1:246" ht="21" customHeight="1" outlineLevel="1">
      <c r="A73" s="231" t="s">
        <v>623</v>
      </c>
      <c r="B73" s="436" t="s">
        <v>493</v>
      </c>
      <c r="C73" s="437" t="s">
        <v>19</v>
      </c>
      <c r="D73" s="344">
        <v>506</v>
      </c>
      <c r="E73" s="344"/>
      <c r="F73" s="434"/>
      <c r="G73" s="438">
        <f t="shared" si="3"/>
        <v>0</v>
      </c>
      <c r="H73" s="435"/>
      <c r="I73" s="432"/>
      <c r="IL73" s="3"/>
    </row>
    <row r="74" spans="1:246" ht="21" customHeight="1" outlineLevel="1">
      <c r="A74" s="231" t="s">
        <v>624</v>
      </c>
      <c r="B74" s="436" t="s">
        <v>494</v>
      </c>
      <c r="C74" s="437" t="s">
        <v>19</v>
      </c>
      <c r="D74" s="344">
        <v>2</v>
      </c>
      <c r="E74" s="344"/>
      <c r="F74" s="434"/>
      <c r="G74" s="438">
        <f t="shared" si="3"/>
        <v>0</v>
      </c>
      <c r="H74" s="435"/>
      <c r="I74" s="432"/>
      <c r="IL74" s="3"/>
    </row>
    <row r="75" spans="1:246" ht="21" customHeight="1" outlineLevel="1">
      <c r="A75" s="231" t="s">
        <v>625</v>
      </c>
      <c r="B75" s="436" t="s">
        <v>495</v>
      </c>
      <c r="C75" s="437" t="s">
        <v>19</v>
      </c>
      <c r="D75" s="344">
        <v>1</v>
      </c>
      <c r="E75" s="344"/>
      <c r="F75" s="434"/>
      <c r="G75" s="438">
        <f t="shared" si="3"/>
        <v>0</v>
      </c>
      <c r="H75" s="435"/>
      <c r="I75" s="432"/>
      <c r="IL75" s="3"/>
    </row>
    <row r="76" spans="1:246" ht="21" customHeight="1" outlineLevel="1">
      <c r="A76" s="231" t="s">
        <v>626</v>
      </c>
      <c r="B76" s="436" t="s">
        <v>496</v>
      </c>
      <c r="C76" s="437" t="s">
        <v>19</v>
      </c>
      <c r="D76" s="344">
        <v>1</v>
      </c>
      <c r="E76" s="344"/>
      <c r="F76" s="434"/>
      <c r="G76" s="438">
        <f t="shared" si="3"/>
        <v>0</v>
      </c>
      <c r="H76" s="435"/>
      <c r="I76" s="432"/>
      <c r="IL76" s="3"/>
    </row>
    <row r="77" spans="1:246" ht="21" customHeight="1" outlineLevel="1">
      <c r="A77" s="231" t="s">
        <v>627</v>
      </c>
      <c r="B77" s="436" t="s">
        <v>497</v>
      </c>
      <c r="C77" s="437" t="s">
        <v>19</v>
      </c>
      <c r="D77" s="344">
        <v>1</v>
      </c>
      <c r="E77" s="344"/>
      <c r="F77" s="434"/>
      <c r="G77" s="438">
        <f t="shared" si="3"/>
        <v>0</v>
      </c>
      <c r="H77" s="435"/>
      <c r="I77" s="432"/>
      <c r="IL77" s="3"/>
    </row>
    <row r="78" spans="1:246" ht="21" customHeight="1" outlineLevel="1">
      <c r="A78" s="231" t="s">
        <v>628</v>
      </c>
      <c r="B78" s="436" t="s">
        <v>498</v>
      </c>
      <c r="C78" s="437" t="s">
        <v>19</v>
      </c>
      <c r="D78" s="344">
        <v>1</v>
      </c>
      <c r="E78" s="344"/>
      <c r="F78" s="434"/>
      <c r="G78" s="438">
        <f t="shared" si="3"/>
        <v>0</v>
      </c>
      <c r="H78" s="435"/>
      <c r="I78" s="432"/>
      <c r="IL78" s="3"/>
    </row>
    <row r="79" spans="1:246" ht="21" customHeight="1" outlineLevel="1">
      <c r="A79" s="231" t="s">
        <v>629</v>
      </c>
      <c r="B79" s="436" t="s">
        <v>499</v>
      </c>
      <c r="C79" s="437" t="s">
        <v>19</v>
      </c>
      <c r="D79" s="344">
        <v>2</v>
      </c>
      <c r="E79" s="344"/>
      <c r="F79" s="434"/>
      <c r="G79" s="438">
        <f t="shared" si="3"/>
        <v>0</v>
      </c>
      <c r="H79" s="435"/>
      <c r="I79" s="432"/>
      <c r="IL79" s="3"/>
    </row>
    <row r="80" spans="1:246" ht="21" customHeight="1" outlineLevel="1">
      <c r="A80" s="231" t="s">
        <v>630</v>
      </c>
      <c r="B80" s="436" t="s">
        <v>500</v>
      </c>
      <c r="C80" s="437" t="s">
        <v>19</v>
      </c>
      <c r="D80" s="344">
        <v>1</v>
      </c>
      <c r="E80" s="344"/>
      <c r="F80" s="434"/>
      <c r="G80" s="438">
        <f t="shared" si="3"/>
        <v>0</v>
      </c>
      <c r="H80" s="435"/>
      <c r="I80" s="432"/>
      <c r="IL80" s="3"/>
    </row>
    <row r="81" spans="1:246" ht="21" customHeight="1" outlineLevel="1">
      <c r="A81" s="231" t="s">
        <v>631</v>
      </c>
      <c r="B81" s="436" t="s">
        <v>501</v>
      </c>
      <c r="C81" s="437" t="s">
        <v>19</v>
      </c>
      <c r="D81" s="344">
        <v>102</v>
      </c>
      <c r="E81" s="344"/>
      <c r="F81" s="434"/>
      <c r="G81" s="438">
        <f t="shared" si="3"/>
        <v>0</v>
      </c>
      <c r="H81" s="435"/>
      <c r="I81" s="432"/>
      <c r="IL81" s="3"/>
    </row>
    <row r="82" spans="1:246" ht="21" customHeight="1" outlineLevel="1">
      <c r="A82" s="231" t="s">
        <v>632</v>
      </c>
      <c r="B82" s="436" t="s">
        <v>503</v>
      </c>
      <c r="C82" s="437" t="s">
        <v>19</v>
      </c>
      <c r="D82" s="344">
        <v>18</v>
      </c>
      <c r="E82" s="344"/>
      <c r="F82" s="434"/>
      <c r="G82" s="438">
        <f t="shared" si="3"/>
        <v>0</v>
      </c>
      <c r="H82" s="435"/>
      <c r="I82" s="432"/>
      <c r="IL82" s="3"/>
    </row>
    <row r="83" spans="1:246" ht="21" customHeight="1" outlineLevel="1">
      <c r="A83" s="231" t="s">
        <v>633</v>
      </c>
      <c r="B83" s="436" t="s">
        <v>504</v>
      </c>
      <c r="C83" s="437" t="s">
        <v>19</v>
      </c>
      <c r="D83" s="344">
        <v>2</v>
      </c>
      <c r="E83" s="344"/>
      <c r="F83" s="434"/>
      <c r="G83" s="438">
        <f t="shared" si="3"/>
        <v>0</v>
      </c>
      <c r="H83" s="435"/>
      <c r="I83" s="432"/>
      <c r="IL83" s="3"/>
    </row>
    <row r="84" spans="1:246" ht="21" customHeight="1" outlineLevel="1">
      <c r="A84" s="231" t="s">
        <v>634</v>
      </c>
      <c r="B84" s="436" t="s">
        <v>502</v>
      </c>
      <c r="C84" s="437" t="s">
        <v>19</v>
      </c>
      <c r="D84" s="344">
        <v>3</v>
      </c>
      <c r="E84" s="344"/>
      <c r="F84" s="434"/>
      <c r="G84" s="438">
        <f t="shared" si="3"/>
        <v>0</v>
      </c>
      <c r="H84" s="435"/>
      <c r="I84" s="432"/>
      <c r="IL84" s="3"/>
    </row>
    <row r="85" spans="1:246" ht="21" customHeight="1" outlineLevel="1">
      <c r="A85" s="231" t="s">
        <v>635</v>
      </c>
      <c r="B85" s="436" t="s">
        <v>505</v>
      </c>
      <c r="C85" s="437" t="s">
        <v>19</v>
      </c>
      <c r="D85" s="344">
        <v>3</v>
      </c>
      <c r="E85" s="344"/>
      <c r="F85" s="434"/>
      <c r="G85" s="438">
        <f t="shared" si="3"/>
        <v>0</v>
      </c>
      <c r="H85" s="435"/>
      <c r="I85" s="432"/>
      <c r="IL85" s="3"/>
    </row>
    <row r="86" spans="1:246" ht="21" customHeight="1" outlineLevel="1">
      <c r="A86" s="231" t="s">
        <v>636</v>
      </c>
      <c r="B86" s="436" t="s">
        <v>506</v>
      </c>
      <c r="C86" s="437" t="s">
        <v>19</v>
      </c>
      <c r="D86" s="344">
        <v>132</v>
      </c>
      <c r="E86" s="344"/>
      <c r="F86" s="434"/>
      <c r="G86" s="438">
        <f t="shared" si="3"/>
        <v>0</v>
      </c>
      <c r="H86" s="435"/>
      <c r="I86" s="432"/>
      <c r="IL86" s="3"/>
    </row>
    <row r="87" spans="1:246" ht="21" customHeight="1" outlineLevel="1">
      <c r="A87" s="231" t="s">
        <v>637</v>
      </c>
      <c r="B87" s="436" t="s">
        <v>507</v>
      </c>
      <c r="C87" s="437" t="s">
        <v>19</v>
      </c>
      <c r="D87" s="344">
        <v>2</v>
      </c>
      <c r="E87" s="344"/>
      <c r="F87" s="434"/>
      <c r="G87" s="438">
        <f t="shared" si="3"/>
        <v>0</v>
      </c>
      <c r="H87" s="435"/>
      <c r="I87" s="432"/>
      <c r="IL87" s="3"/>
    </row>
    <row r="88" spans="1:246" ht="21" customHeight="1" outlineLevel="1">
      <c r="A88" s="231" t="s">
        <v>638</v>
      </c>
      <c r="B88" s="436" t="s">
        <v>508</v>
      </c>
      <c r="C88" s="437" t="s">
        <v>19</v>
      </c>
      <c r="D88" s="344">
        <v>135</v>
      </c>
      <c r="E88" s="344"/>
      <c r="F88" s="434"/>
      <c r="G88" s="438">
        <f t="shared" si="3"/>
        <v>0</v>
      </c>
      <c r="H88" s="435"/>
      <c r="I88" s="432"/>
      <c r="IL88" s="3"/>
    </row>
    <row r="89" spans="1:246" ht="21" customHeight="1" outlineLevel="1">
      <c r="A89" s="231" t="s">
        <v>639</v>
      </c>
      <c r="B89" s="436" t="s">
        <v>509</v>
      </c>
      <c r="C89" s="437" t="s">
        <v>19</v>
      </c>
      <c r="D89" s="344">
        <v>120</v>
      </c>
      <c r="E89" s="344"/>
      <c r="F89" s="434"/>
      <c r="G89" s="438">
        <f t="shared" si="3"/>
        <v>0</v>
      </c>
      <c r="H89" s="435"/>
      <c r="I89" s="432"/>
      <c r="IL89" s="3"/>
    </row>
    <row r="90" spans="1:246" ht="21" customHeight="1" outlineLevel="1">
      <c r="A90" s="231" t="s">
        <v>640</v>
      </c>
      <c r="B90" s="436" t="s">
        <v>510</v>
      </c>
      <c r="C90" s="437" t="s">
        <v>15</v>
      </c>
      <c r="D90" s="344">
        <v>1560</v>
      </c>
      <c r="E90" s="344"/>
      <c r="F90" s="434"/>
      <c r="G90" s="438">
        <f t="shared" si="3"/>
        <v>0</v>
      </c>
      <c r="H90" s="435"/>
      <c r="I90" s="432"/>
      <c r="IL90" s="3"/>
    </row>
    <row r="91" spans="1:246" ht="21" customHeight="1" outlineLevel="1">
      <c r="A91" s="231" t="s">
        <v>641</v>
      </c>
      <c r="B91" s="436" t="s">
        <v>511</v>
      </c>
      <c r="C91" s="437" t="s">
        <v>15</v>
      </c>
      <c r="D91" s="344">
        <v>4170</v>
      </c>
      <c r="E91" s="344"/>
      <c r="F91" s="434"/>
      <c r="G91" s="438">
        <f t="shared" si="3"/>
        <v>0</v>
      </c>
      <c r="H91" s="435"/>
      <c r="I91" s="432"/>
      <c r="IL91" s="3"/>
    </row>
    <row r="92" spans="1:246" ht="21" customHeight="1" outlineLevel="1">
      <c r="A92" s="231" t="s">
        <v>642</v>
      </c>
      <c r="B92" s="436" t="s">
        <v>512</v>
      </c>
      <c r="C92" s="437" t="s">
        <v>19</v>
      </c>
      <c r="D92" s="344">
        <v>7</v>
      </c>
      <c r="E92" s="344"/>
      <c r="F92" s="434"/>
      <c r="G92" s="438">
        <f t="shared" si="3"/>
        <v>0</v>
      </c>
      <c r="H92" s="435"/>
      <c r="I92" s="432"/>
      <c r="IL92" s="3"/>
    </row>
    <row r="93" spans="1:246" ht="21" customHeight="1" outlineLevel="1">
      <c r="A93" s="231" t="s">
        <v>643</v>
      </c>
      <c r="B93" s="436" t="s">
        <v>513</v>
      </c>
      <c r="C93" s="437" t="s">
        <v>19</v>
      </c>
      <c r="D93" s="344">
        <v>204</v>
      </c>
      <c r="E93" s="344"/>
      <c r="F93" s="434"/>
      <c r="G93" s="438">
        <f t="shared" si="3"/>
        <v>0</v>
      </c>
      <c r="H93" s="435"/>
      <c r="I93" s="432"/>
      <c r="IL93" s="3"/>
    </row>
    <row r="94" spans="1:246" ht="21" customHeight="1" outlineLevel="1">
      <c r="A94" s="231" t="s">
        <v>644</v>
      </c>
      <c r="B94" s="436" t="s">
        <v>514</v>
      </c>
      <c r="C94" s="437" t="s">
        <v>19</v>
      </c>
      <c r="D94" s="344">
        <v>3</v>
      </c>
      <c r="E94" s="344"/>
      <c r="F94" s="434"/>
      <c r="G94" s="438">
        <f t="shared" si="3"/>
        <v>0</v>
      </c>
      <c r="H94" s="435"/>
      <c r="I94" s="432"/>
      <c r="IL94" s="3"/>
    </row>
    <row r="95" spans="1:246" ht="21" customHeight="1" outlineLevel="1">
      <c r="A95" s="231" t="s">
        <v>645</v>
      </c>
      <c r="B95" s="436" t="s">
        <v>515</v>
      </c>
      <c r="C95" s="437" t="s">
        <v>19</v>
      </c>
      <c r="D95" s="344">
        <v>1</v>
      </c>
      <c r="E95" s="344"/>
      <c r="F95" s="434"/>
      <c r="G95" s="438">
        <f t="shared" si="3"/>
        <v>0</v>
      </c>
      <c r="H95" s="435"/>
      <c r="I95" s="432"/>
      <c r="IL95" s="3"/>
    </row>
    <row r="96" spans="1:246" ht="21" customHeight="1" outlineLevel="1">
      <c r="A96" s="231" t="s">
        <v>646</v>
      </c>
      <c r="B96" s="436" t="s">
        <v>516</v>
      </c>
      <c r="C96" s="437" t="s">
        <v>19</v>
      </c>
      <c r="D96" s="344">
        <v>6</v>
      </c>
      <c r="E96" s="344"/>
      <c r="F96" s="434"/>
      <c r="G96" s="438">
        <f t="shared" si="3"/>
        <v>0</v>
      </c>
      <c r="H96" s="435"/>
      <c r="I96" s="432"/>
      <c r="IL96" s="3"/>
    </row>
    <row r="97" spans="1:246" ht="21" customHeight="1" outlineLevel="1">
      <c r="A97" s="231" t="s">
        <v>647</v>
      </c>
      <c r="B97" s="436" t="s">
        <v>517</v>
      </c>
      <c r="C97" s="437" t="s">
        <v>19</v>
      </c>
      <c r="D97" s="344">
        <v>1</v>
      </c>
      <c r="E97" s="344"/>
      <c r="F97" s="434"/>
      <c r="G97" s="438">
        <f t="shared" si="3"/>
        <v>0</v>
      </c>
      <c r="H97" s="435"/>
      <c r="I97" s="432"/>
      <c r="IL97" s="3"/>
    </row>
    <row r="98" spans="1:246" ht="21" customHeight="1" outlineLevel="1">
      <c r="A98" s="231" t="s">
        <v>648</v>
      </c>
      <c r="B98" s="436" t="s">
        <v>518</v>
      </c>
      <c r="C98" s="437" t="s">
        <v>19</v>
      </c>
      <c r="D98" s="344">
        <v>69</v>
      </c>
      <c r="E98" s="344"/>
      <c r="F98" s="434"/>
      <c r="G98" s="438">
        <f t="shared" si="3"/>
        <v>0</v>
      </c>
      <c r="H98" s="435"/>
      <c r="I98" s="432"/>
      <c r="IL98" s="3"/>
    </row>
    <row r="99" spans="1:246" ht="21" customHeight="1" outlineLevel="1">
      <c r="A99" s="231" t="s">
        <v>649</v>
      </c>
      <c r="B99" s="436" t="s">
        <v>519</v>
      </c>
      <c r="C99" s="437" t="s">
        <v>19</v>
      </c>
      <c r="D99" s="344">
        <v>1</v>
      </c>
      <c r="E99" s="344"/>
      <c r="F99" s="434"/>
      <c r="G99" s="438">
        <f t="shared" si="3"/>
        <v>0</v>
      </c>
      <c r="H99" s="435"/>
      <c r="I99" s="432"/>
      <c r="IL99" s="3"/>
    </row>
    <row r="100" spans="1:246" ht="21" customHeight="1" outlineLevel="1">
      <c r="A100" s="231" t="s">
        <v>650</v>
      </c>
      <c r="B100" s="436" t="s">
        <v>520</v>
      </c>
      <c r="C100" s="437" t="s">
        <v>19</v>
      </c>
      <c r="D100" s="344">
        <v>5</v>
      </c>
      <c r="E100" s="344"/>
      <c r="F100" s="434"/>
      <c r="G100" s="438">
        <f t="shared" si="3"/>
        <v>0</v>
      </c>
      <c r="H100" s="435"/>
      <c r="I100" s="432"/>
      <c r="IL100" s="3"/>
    </row>
    <row r="101" spans="1:246" ht="21" customHeight="1" outlineLevel="1">
      <c r="A101" s="231" t="s">
        <v>651</v>
      </c>
      <c r="B101" s="436" t="s">
        <v>521</v>
      </c>
      <c r="C101" s="437" t="s">
        <v>488</v>
      </c>
      <c r="D101" s="344">
        <v>20</v>
      </c>
      <c r="E101" s="344"/>
      <c r="F101" s="434"/>
      <c r="G101" s="438">
        <f t="shared" si="3"/>
        <v>0</v>
      </c>
      <c r="H101" s="435"/>
      <c r="I101" s="432"/>
      <c r="IL101" s="3"/>
    </row>
    <row r="102" spans="1:246" ht="21" customHeight="1" outlineLevel="1">
      <c r="A102" s="231" t="s">
        <v>652</v>
      </c>
      <c r="B102" s="433" t="s">
        <v>103</v>
      </c>
      <c r="C102" s="437" t="s">
        <v>20</v>
      </c>
      <c r="D102" s="344">
        <v>1</v>
      </c>
      <c r="E102" s="344"/>
      <c r="F102" s="434"/>
      <c r="G102" s="438">
        <f>E102*F102</f>
        <v>0</v>
      </c>
      <c r="H102" s="435"/>
      <c r="I102" s="432"/>
      <c r="IL102" s="3"/>
    </row>
    <row r="103" spans="1:246" s="42" customFormat="1" ht="32.700000000000003" customHeight="1">
      <c r="A103" s="350" t="s">
        <v>590</v>
      </c>
      <c r="B103" s="386" t="s">
        <v>1373</v>
      </c>
      <c r="C103" s="351"/>
      <c r="D103" s="352"/>
      <c r="E103" s="352"/>
      <c r="F103" s="353"/>
      <c r="G103" s="354"/>
      <c r="H103" s="339">
        <f>SUM(G104:G105)</f>
        <v>0</v>
      </c>
      <c r="I103" s="341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</row>
    <row r="104" spans="1:246" ht="21" customHeight="1" outlineLevel="1">
      <c r="A104" s="231" t="s">
        <v>653</v>
      </c>
      <c r="B104" s="436" t="s">
        <v>522</v>
      </c>
      <c r="C104" s="437" t="s">
        <v>20</v>
      </c>
      <c r="D104" s="344">
        <v>1</v>
      </c>
      <c r="E104" s="344"/>
      <c r="F104" s="434"/>
      <c r="G104" s="438">
        <f>E104*F104</f>
        <v>0</v>
      </c>
      <c r="H104" s="435"/>
      <c r="I104" s="432"/>
      <c r="IL104" s="3"/>
    </row>
    <row r="105" spans="1:246" ht="21" customHeight="1" outlineLevel="1">
      <c r="A105" s="231" t="s">
        <v>654</v>
      </c>
      <c r="B105" s="433" t="s">
        <v>103</v>
      </c>
      <c r="C105" s="437" t="s">
        <v>20</v>
      </c>
      <c r="D105" s="344">
        <v>1</v>
      </c>
      <c r="E105" s="344"/>
      <c r="F105" s="434"/>
      <c r="G105" s="438">
        <f>E105*F105</f>
        <v>0</v>
      </c>
      <c r="H105" s="435"/>
      <c r="I105" s="432"/>
      <c r="IL105" s="3"/>
    </row>
    <row r="106" spans="1:246" s="42" customFormat="1" ht="32.700000000000003" customHeight="1">
      <c r="A106" s="350" t="s">
        <v>846</v>
      </c>
      <c r="B106" s="386" t="s">
        <v>1374</v>
      </c>
      <c r="C106" s="351"/>
      <c r="D106" s="352"/>
      <c r="E106" s="352"/>
      <c r="F106" s="353"/>
      <c r="G106" s="354"/>
      <c r="H106" s="339">
        <f>SUM(G107)</f>
        <v>0</v>
      </c>
      <c r="I106" s="341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</row>
    <row r="107" spans="1:246" s="14" customFormat="1" ht="135.6" customHeight="1" outlineLevel="1">
      <c r="A107" s="275" t="s">
        <v>685</v>
      </c>
      <c r="B107" s="365" t="s">
        <v>950</v>
      </c>
      <c r="C107" s="400" t="s">
        <v>20</v>
      </c>
      <c r="D107" s="401">
        <v>1</v>
      </c>
      <c r="E107" s="402"/>
      <c r="F107" s="403"/>
      <c r="G107" s="404">
        <f>E107*F107</f>
        <v>0</v>
      </c>
      <c r="H107" s="404"/>
      <c r="I107" s="405"/>
      <c r="J107" s="355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</row>
    <row r="108" spans="1:246" s="28" customFormat="1" ht="62.25" customHeight="1">
      <c r="A108" s="185"/>
      <c r="B108" s="317" t="s">
        <v>306</v>
      </c>
      <c r="C108" s="306"/>
      <c r="D108" s="307"/>
      <c r="E108" s="307"/>
      <c r="F108" s="308"/>
      <c r="G108" s="309"/>
      <c r="H108" s="370">
        <f>H3+H22+H33+H36+H42+H103+H106</f>
        <v>0</v>
      </c>
      <c r="I108" s="310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  <c r="HQ108" s="27"/>
      <c r="HR108" s="27"/>
      <c r="HS108" s="27"/>
      <c r="HT108" s="27"/>
      <c r="HU108" s="27"/>
      <c r="HV108" s="27"/>
      <c r="HW108" s="27"/>
      <c r="HX108" s="27"/>
      <c r="HY108" s="27"/>
      <c r="HZ108" s="27"/>
      <c r="IA108" s="27"/>
      <c r="IB108" s="27"/>
      <c r="IC108" s="27"/>
      <c r="ID108" s="27"/>
      <c r="IE108" s="27"/>
      <c r="IF108" s="27"/>
      <c r="IG108" s="27"/>
      <c r="IH108" s="27"/>
      <c r="II108" s="27"/>
      <c r="IJ108" s="27"/>
      <c r="IK108" s="27"/>
    </row>
    <row r="109" spans="1:246" ht="21" customHeight="1">
      <c r="A109" s="185"/>
      <c r="B109" s="34"/>
      <c r="C109" s="35"/>
      <c r="D109" s="35"/>
      <c r="E109" s="35"/>
      <c r="F109" s="36"/>
      <c r="G109" s="37"/>
      <c r="H109" s="37"/>
      <c r="I109" s="37"/>
      <c r="J109" s="37"/>
    </row>
    <row r="110" spans="1:246" ht="21" customHeight="1">
      <c r="A110" s="185"/>
      <c r="B110" s="34"/>
      <c r="C110" s="35"/>
      <c r="D110" s="35"/>
      <c r="E110" s="35"/>
      <c r="F110" s="36"/>
      <c r="G110" s="37"/>
      <c r="H110" s="37"/>
      <c r="I110" s="37"/>
      <c r="J110" s="37"/>
    </row>
    <row r="111" spans="1:246" ht="21" customHeight="1" thickBot="1">
      <c r="A111" s="185"/>
      <c r="B111" s="34"/>
      <c r="C111" s="35"/>
      <c r="D111" s="35"/>
      <c r="E111" s="35"/>
      <c r="F111" s="36"/>
      <c r="G111" s="37"/>
      <c r="H111" s="37"/>
      <c r="I111" s="37"/>
      <c r="J111" s="37"/>
    </row>
    <row r="112" spans="1:246" ht="45" customHeight="1">
      <c r="A112" s="185"/>
      <c r="B112" s="449" t="s">
        <v>118</v>
      </c>
      <c r="C112" s="269" t="s">
        <v>329</v>
      </c>
      <c r="D112" s="457"/>
      <c r="E112" s="457"/>
      <c r="F112" s="457"/>
      <c r="G112" s="457"/>
      <c r="H112" s="458"/>
      <c r="I112" s="3"/>
    </row>
    <row r="113" spans="1:9" ht="45" customHeight="1">
      <c r="A113" s="185"/>
      <c r="B113" s="450"/>
      <c r="C113" s="270" t="s">
        <v>330</v>
      </c>
      <c r="D113" s="459"/>
      <c r="E113" s="459"/>
      <c r="F113" s="459"/>
      <c r="G113" s="459"/>
      <c r="H113" s="460"/>
      <c r="I113" s="3"/>
    </row>
    <row r="114" spans="1:9" ht="45" customHeight="1">
      <c r="A114" s="185"/>
      <c r="B114" s="450"/>
      <c r="C114" s="270" t="s">
        <v>331</v>
      </c>
      <c r="D114" s="459"/>
      <c r="E114" s="459"/>
      <c r="F114" s="459"/>
      <c r="G114" s="459"/>
      <c r="H114" s="460"/>
      <c r="I114" s="3"/>
    </row>
    <row r="115" spans="1:9" ht="45" customHeight="1" thickBot="1">
      <c r="A115" s="185"/>
      <c r="B115" s="451"/>
      <c r="C115" s="271" t="s">
        <v>332</v>
      </c>
      <c r="D115" s="455"/>
      <c r="E115" s="455"/>
      <c r="F115" s="455"/>
      <c r="G115" s="455"/>
      <c r="H115" s="456"/>
      <c r="I115" s="3"/>
    </row>
    <row r="116" spans="1:9" ht="21" customHeight="1">
      <c r="A116" s="185"/>
      <c r="B116" s="29"/>
      <c r="C116" s="30"/>
      <c r="D116" s="30"/>
      <c r="E116" s="30"/>
      <c r="F116" s="31"/>
      <c r="G116" s="32"/>
      <c r="H116" s="33"/>
      <c r="I116" s="33"/>
    </row>
    <row r="117" spans="1:9">
      <c r="A117" s="185"/>
    </row>
    <row r="118" spans="1:9">
      <c r="A118" s="185"/>
    </row>
    <row r="119" spans="1:9">
      <c r="A119" s="185"/>
    </row>
    <row r="120" spans="1:9">
      <c r="A120" s="185"/>
    </row>
    <row r="121" spans="1:9">
      <c r="A121" s="185"/>
    </row>
    <row r="122" spans="1:9">
      <c r="A122" s="185"/>
    </row>
    <row r="123" spans="1:9">
      <c r="A123" s="185"/>
    </row>
    <row r="124" spans="1:9">
      <c r="A124" s="185"/>
    </row>
    <row r="125" spans="1:9">
      <c r="A125" s="185"/>
    </row>
    <row r="126" spans="1:9">
      <c r="A126" s="185"/>
    </row>
    <row r="127" spans="1:9">
      <c r="A127" s="185"/>
    </row>
    <row r="128" spans="1:9">
      <c r="A128" s="185"/>
    </row>
    <row r="129" spans="1:1">
      <c r="A129" s="185"/>
    </row>
    <row r="130" spans="1:1">
      <c r="A130" s="185"/>
    </row>
    <row r="131" spans="1:1">
      <c r="A131" s="185"/>
    </row>
    <row r="132" spans="1:1">
      <c r="A132" s="185"/>
    </row>
    <row r="133" spans="1:1">
      <c r="A133" s="185"/>
    </row>
    <row r="134" spans="1:1">
      <c r="A134" s="185"/>
    </row>
    <row r="135" spans="1:1">
      <c r="A135" s="185"/>
    </row>
    <row r="136" spans="1:1">
      <c r="A136" s="185"/>
    </row>
    <row r="137" spans="1:1">
      <c r="A137" s="185"/>
    </row>
    <row r="138" spans="1:1">
      <c r="A138" s="185"/>
    </row>
    <row r="139" spans="1:1">
      <c r="A139" s="185"/>
    </row>
    <row r="140" spans="1:1">
      <c r="A140" s="185"/>
    </row>
    <row r="141" spans="1:1">
      <c r="A141" s="185"/>
    </row>
    <row r="142" spans="1:1">
      <c r="A142" s="185"/>
    </row>
    <row r="143" spans="1:1">
      <c r="A143" s="185"/>
    </row>
    <row r="144" spans="1:1">
      <c r="A144" s="185"/>
    </row>
    <row r="145" spans="1:1">
      <c r="A145" s="185"/>
    </row>
    <row r="146" spans="1:1">
      <c r="A146" s="185"/>
    </row>
    <row r="147" spans="1:1">
      <c r="A147" s="185"/>
    </row>
    <row r="148" spans="1:1">
      <c r="A148" s="231"/>
    </row>
    <row r="149" spans="1:1">
      <c r="A149" s="231"/>
    </row>
    <row r="150" spans="1:1">
      <c r="A150" s="185"/>
    </row>
    <row r="151" spans="1:1">
      <c r="A151" s="185"/>
    </row>
    <row r="152" spans="1:1">
      <c r="A152" s="185"/>
    </row>
    <row r="153" spans="1:1">
      <c r="A153" s="185"/>
    </row>
    <row r="154" spans="1:1">
      <c r="A154" s="185"/>
    </row>
    <row r="155" spans="1:1">
      <c r="A155" s="185"/>
    </row>
    <row r="156" spans="1:1">
      <c r="A156" s="185"/>
    </row>
    <row r="157" spans="1:1">
      <c r="A157" s="185"/>
    </row>
    <row r="158" spans="1:1">
      <c r="A158" s="185"/>
    </row>
    <row r="159" spans="1:1">
      <c r="A159" s="185"/>
    </row>
    <row r="160" spans="1:1">
      <c r="A160" s="185"/>
    </row>
    <row r="161" spans="1:1">
      <c r="A161" s="185"/>
    </row>
    <row r="162" spans="1:1">
      <c r="A162" s="185"/>
    </row>
    <row r="163" spans="1:1">
      <c r="A163" s="185"/>
    </row>
    <row r="164" spans="1:1">
      <c r="A164" s="185"/>
    </row>
    <row r="165" spans="1:1">
      <c r="A165" s="185"/>
    </row>
    <row r="166" spans="1:1">
      <c r="A166" s="185"/>
    </row>
    <row r="167" spans="1:1">
      <c r="A167" s="185"/>
    </row>
    <row r="168" spans="1:1">
      <c r="A168" s="185"/>
    </row>
    <row r="169" spans="1:1">
      <c r="A169" s="185"/>
    </row>
    <row r="170" spans="1:1">
      <c r="A170" s="185"/>
    </row>
    <row r="171" spans="1:1">
      <c r="A171" s="185"/>
    </row>
    <row r="172" spans="1:1">
      <c r="A172" s="185"/>
    </row>
    <row r="173" spans="1:1">
      <c r="A173" s="185"/>
    </row>
    <row r="174" spans="1:1">
      <c r="A174" s="185"/>
    </row>
    <row r="175" spans="1:1">
      <c r="A175" s="231"/>
    </row>
    <row r="176" spans="1:1">
      <c r="A176" s="275"/>
    </row>
    <row r="177" spans="1:1">
      <c r="A177" s="187"/>
    </row>
    <row r="178" spans="1:1">
      <c r="A178" s="187"/>
    </row>
    <row r="179" spans="1:1">
      <c r="A179" s="187"/>
    </row>
    <row r="180" spans="1:1">
      <c r="A180" s="187"/>
    </row>
    <row r="181" spans="1:1">
      <c r="A181" s="187"/>
    </row>
    <row r="182" spans="1:1">
      <c r="A182" s="187"/>
    </row>
    <row r="183" spans="1:1">
      <c r="A183" s="187"/>
    </row>
    <row r="184" spans="1:1">
      <c r="A184" s="187"/>
    </row>
    <row r="185" spans="1:1">
      <c r="A185" s="187"/>
    </row>
    <row r="186" spans="1:1">
      <c r="A186" s="187"/>
    </row>
    <row r="187" spans="1:1">
      <c r="A187" s="187"/>
    </row>
    <row r="188" spans="1:1">
      <c r="A188" s="187"/>
    </row>
    <row r="189" spans="1:1">
      <c r="A189" s="187"/>
    </row>
    <row r="190" spans="1:1">
      <c r="A190" s="187"/>
    </row>
    <row r="191" spans="1:1">
      <c r="A191" s="275"/>
    </row>
    <row r="192" spans="1:1">
      <c r="A192" s="231"/>
    </row>
    <row r="193" spans="1:1">
      <c r="A193" s="187"/>
    </row>
    <row r="194" spans="1:1">
      <c r="A194" s="187"/>
    </row>
    <row r="195" spans="1:1">
      <c r="A195" s="187"/>
    </row>
    <row r="196" spans="1:1">
      <c r="A196" s="187"/>
    </row>
    <row r="197" spans="1:1">
      <c r="A197" s="187"/>
    </row>
    <row r="198" spans="1:1">
      <c r="A198" s="187"/>
    </row>
    <row r="199" spans="1:1">
      <c r="A199" s="187"/>
    </row>
    <row r="200" spans="1:1">
      <c r="A200" s="187"/>
    </row>
    <row r="201" spans="1:1">
      <c r="A201" s="187"/>
    </row>
    <row r="202" spans="1:1">
      <c r="A202" s="187"/>
    </row>
    <row r="203" spans="1:1">
      <c r="A203" s="187"/>
    </row>
    <row r="204" spans="1:1">
      <c r="A204" s="187"/>
    </row>
    <row r="205" spans="1:1">
      <c r="A205" s="231"/>
    </row>
    <row r="206" spans="1:1">
      <c r="A206" s="231"/>
    </row>
    <row r="207" spans="1:1">
      <c r="A207" s="185"/>
    </row>
    <row r="208" spans="1:1">
      <c r="A208" s="185"/>
    </row>
    <row r="209" spans="1:1">
      <c r="A209" s="185"/>
    </row>
    <row r="210" spans="1:1">
      <c r="A210" s="185"/>
    </row>
    <row r="211" spans="1:1">
      <c r="A211" s="185"/>
    </row>
    <row r="212" spans="1:1">
      <c r="A212" s="185"/>
    </row>
    <row r="213" spans="1:1">
      <c r="A213" s="185"/>
    </row>
    <row r="214" spans="1:1">
      <c r="A214" s="185"/>
    </row>
    <row r="215" spans="1:1">
      <c r="A215" s="185"/>
    </row>
    <row r="216" spans="1:1">
      <c r="A216" s="185"/>
    </row>
    <row r="217" spans="1:1">
      <c r="A217" s="185"/>
    </row>
    <row r="218" spans="1:1">
      <c r="A218" s="185"/>
    </row>
    <row r="219" spans="1:1">
      <c r="A219" s="185"/>
    </row>
    <row r="220" spans="1:1">
      <c r="A220" s="185"/>
    </row>
    <row r="221" spans="1:1">
      <c r="A221" s="185"/>
    </row>
    <row r="222" spans="1:1">
      <c r="A222" s="185"/>
    </row>
    <row r="223" spans="1:1">
      <c r="A223" s="185"/>
    </row>
    <row r="224" spans="1:1">
      <c r="A224" s="185"/>
    </row>
    <row r="225" spans="1:1">
      <c r="A225" s="185"/>
    </row>
    <row r="226" spans="1:1">
      <c r="A226" s="185"/>
    </row>
    <row r="227" spans="1:1">
      <c r="A227" s="185"/>
    </row>
    <row r="228" spans="1:1">
      <c r="A228" s="185"/>
    </row>
    <row r="229" spans="1:1">
      <c r="A229" s="185"/>
    </row>
    <row r="230" spans="1:1">
      <c r="A230" s="185"/>
    </row>
    <row r="231" spans="1:1">
      <c r="A231" s="185"/>
    </row>
    <row r="232" spans="1:1">
      <c r="A232" s="185"/>
    </row>
    <row r="233" spans="1:1">
      <c r="A233" s="185"/>
    </row>
    <row r="234" spans="1:1">
      <c r="A234" s="231"/>
    </row>
    <row r="235" spans="1:1">
      <c r="A235" s="276"/>
    </row>
    <row r="236" spans="1:1">
      <c r="A236" s="185"/>
    </row>
    <row r="237" spans="1:1">
      <c r="A237" s="185"/>
    </row>
    <row r="238" spans="1:1">
      <c r="A238" s="276"/>
    </row>
    <row r="239" spans="1:1">
      <c r="A239" s="231"/>
    </row>
    <row r="240" spans="1:1">
      <c r="A240" s="277"/>
    </row>
    <row r="241" spans="1:1">
      <c r="A241" s="198"/>
    </row>
    <row r="242" spans="1:1">
      <c r="A242" s="185"/>
    </row>
    <row r="243" spans="1:1">
      <c r="A243" s="185"/>
    </row>
    <row r="244" spans="1:1">
      <c r="A244" s="185"/>
    </row>
    <row r="245" spans="1:1">
      <c r="A245" s="185"/>
    </row>
    <row r="246" spans="1:1">
      <c r="A246" s="185"/>
    </row>
    <row r="247" spans="1:1">
      <c r="A247" s="185"/>
    </row>
    <row r="248" spans="1:1">
      <c r="A248" s="185"/>
    </row>
    <row r="249" spans="1:1">
      <c r="A249" s="185"/>
    </row>
    <row r="250" spans="1:1">
      <c r="A250" s="185"/>
    </row>
    <row r="251" spans="1:1">
      <c r="A251" s="185"/>
    </row>
    <row r="252" spans="1:1">
      <c r="A252" s="185"/>
    </row>
    <row r="253" spans="1:1">
      <c r="A253" s="185"/>
    </row>
    <row r="254" spans="1:1">
      <c r="A254" s="185"/>
    </row>
    <row r="255" spans="1:1">
      <c r="A255" s="185"/>
    </row>
    <row r="256" spans="1:1">
      <c r="A256" s="185"/>
    </row>
    <row r="257" spans="1:1">
      <c r="A257" s="185"/>
    </row>
    <row r="258" spans="1:1">
      <c r="A258" s="185"/>
    </row>
    <row r="259" spans="1:1">
      <c r="A259" s="185"/>
    </row>
    <row r="260" spans="1:1">
      <c r="A260" s="185"/>
    </row>
    <row r="261" spans="1:1">
      <c r="A261" s="185"/>
    </row>
    <row r="262" spans="1:1">
      <c r="A262" s="185"/>
    </row>
    <row r="263" spans="1:1">
      <c r="A263" s="185"/>
    </row>
    <row r="264" spans="1:1">
      <c r="A264" s="185"/>
    </row>
    <row r="265" spans="1:1">
      <c r="A265" s="185"/>
    </row>
    <row r="266" spans="1:1">
      <c r="A266" s="185"/>
    </row>
    <row r="267" spans="1:1">
      <c r="A267" s="185"/>
    </row>
    <row r="268" spans="1:1">
      <c r="A268" s="185"/>
    </row>
    <row r="269" spans="1:1">
      <c r="A269" s="185"/>
    </row>
    <row r="270" spans="1:1">
      <c r="A270" s="185"/>
    </row>
    <row r="271" spans="1:1">
      <c r="A271" s="198"/>
    </row>
    <row r="272" spans="1:1">
      <c r="A272" s="185"/>
    </row>
    <row r="273" spans="1:1">
      <c r="A273" s="185"/>
    </row>
    <row r="274" spans="1:1">
      <c r="A274" s="185"/>
    </row>
    <row r="275" spans="1:1">
      <c r="A275" s="185"/>
    </row>
    <row r="276" spans="1:1">
      <c r="A276" s="185"/>
    </row>
    <row r="277" spans="1:1">
      <c r="A277" s="185"/>
    </row>
    <row r="278" spans="1:1">
      <c r="A278" s="185"/>
    </row>
    <row r="279" spans="1:1">
      <c r="A279" s="185"/>
    </row>
    <row r="280" spans="1:1">
      <c r="A280" s="185"/>
    </row>
    <row r="281" spans="1:1">
      <c r="A281" s="185"/>
    </row>
    <row r="282" spans="1:1">
      <c r="A282" s="185"/>
    </row>
    <row r="283" spans="1:1">
      <c r="A283" s="185"/>
    </row>
    <row r="284" spans="1:1">
      <c r="A284" s="185"/>
    </row>
    <row r="285" spans="1:1">
      <c r="A285" s="185"/>
    </row>
    <row r="286" spans="1:1">
      <c r="A286" s="185"/>
    </row>
    <row r="287" spans="1:1">
      <c r="A287" s="185"/>
    </row>
    <row r="288" spans="1:1">
      <c r="A288" s="185"/>
    </row>
    <row r="289" spans="1:1">
      <c r="A289" s="185"/>
    </row>
    <row r="290" spans="1:1">
      <c r="A290" s="185"/>
    </row>
    <row r="291" spans="1:1">
      <c r="A291" s="185"/>
    </row>
    <row r="292" spans="1:1">
      <c r="A292" s="185"/>
    </row>
    <row r="293" spans="1:1">
      <c r="A293" s="185"/>
    </row>
    <row r="294" spans="1:1">
      <c r="A294" s="185"/>
    </row>
    <row r="295" spans="1:1">
      <c r="A295" s="185"/>
    </row>
    <row r="296" spans="1:1">
      <c r="A296" s="185"/>
    </row>
    <row r="297" spans="1:1">
      <c r="A297" s="185"/>
    </row>
    <row r="298" spans="1:1">
      <c r="A298" s="185"/>
    </row>
    <row r="299" spans="1:1">
      <c r="A299" s="185"/>
    </row>
    <row r="300" spans="1:1">
      <c r="A300" s="185"/>
    </row>
    <row r="301" spans="1:1">
      <c r="A301" s="185"/>
    </row>
    <row r="302" spans="1:1">
      <c r="A302" s="185"/>
    </row>
    <row r="303" spans="1:1">
      <c r="A303" s="185"/>
    </row>
    <row r="304" spans="1:1">
      <c r="A304" s="198"/>
    </row>
    <row r="305" spans="1:1">
      <c r="A305" s="185"/>
    </row>
    <row r="306" spans="1:1">
      <c r="A306" s="185"/>
    </row>
    <row r="307" spans="1:1">
      <c r="A307" s="185"/>
    </row>
    <row r="308" spans="1:1">
      <c r="A308" s="185"/>
    </row>
    <row r="309" spans="1:1">
      <c r="A309" s="185"/>
    </row>
    <row r="310" spans="1:1">
      <c r="A310" s="185"/>
    </row>
    <row r="311" spans="1:1">
      <c r="A311" s="185"/>
    </row>
    <row r="312" spans="1:1">
      <c r="A312" s="185"/>
    </row>
    <row r="313" spans="1:1">
      <c r="A313" s="185"/>
    </row>
    <row r="314" spans="1:1">
      <c r="A314" s="185"/>
    </row>
    <row r="315" spans="1:1">
      <c r="A315" s="185"/>
    </row>
    <row r="316" spans="1:1">
      <c r="A316" s="185"/>
    </row>
    <row r="317" spans="1:1">
      <c r="A317" s="185"/>
    </row>
    <row r="318" spans="1:1">
      <c r="A318" s="185"/>
    </row>
    <row r="319" spans="1:1">
      <c r="A319" s="185"/>
    </row>
    <row r="320" spans="1:1">
      <c r="A320" s="185"/>
    </row>
    <row r="321" spans="1:1">
      <c r="A321" s="185"/>
    </row>
    <row r="322" spans="1:1">
      <c r="A322" s="185"/>
    </row>
    <row r="323" spans="1:1">
      <c r="A323" s="185"/>
    </row>
    <row r="324" spans="1:1">
      <c r="A324" s="185"/>
    </row>
    <row r="325" spans="1:1">
      <c r="A325" s="185"/>
    </row>
    <row r="326" spans="1:1">
      <c r="A326" s="185"/>
    </row>
    <row r="327" spans="1:1">
      <c r="A327" s="185"/>
    </row>
    <row r="328" spans="1:1">
      <c r="A328" s="185"/>
    </row>
    <row r="329" spans="1:1">
      <c r="A329" s="185"/>
    </row>
    <row r="330" spans="1:1">
      <c r="A330" s="185"/>
    </row>
    <row r="331" spans="1:1">
      <c r="A331" s="185"/>
    </row>
    <row r="332" spans="1:1">
      <c r="A332" s="185"/>
    </row>
    <row r="333" spans="1:1">
      <c r="A333" s="185"/>
    </row>
    <row r="334" spans="1:1">
      <c r="A334" s="185"/>
    </row>
    <row r="335" spans="1:1">
      <c r="A335" s="185"/>
    </row>
    <row r="336" spans="1:1">
      <c r="A336" s="185"/>
    </row>
    <row r="337" spans="1:1">
      <c r="A337" s="185"/>
    </row>
    <row r="338" spans="1:1">
      <c r="A338" s="185"/>
    </row>
    <row r="339" spans="1:1">
      <c r="A339" s="277"/>
    </row>
    <row r="340" spans="1:1">
      <c r="A340" s="277"/>
    </row>
    <row r="341" spans="1:1">
      <c r="A341" s="198"/>
    </row>
    <row r="342" spans="1:1">
      <c r="A342" s="185"/>
    </row>
    <row r="343" spans="1:1">
      <c r="A343" s="185"/>
    </row>
    <row r="344" spans="1:1">
      <c r="A344" s="185"/>
    </row>
    <row r="345" spans="1:1">
      <c r="A345" s="185"/>
    </row>
    <row r="346" spans="1:1">
      <c r="A346" s="185"/>
    </row>
    <row r="347" spans="1:1">
      <c r="A347" s="185"/>
    </row>
    <row r="348" spans="1:1">
      <c r="A348" s="185"/>
    </row>
    <row r="349" spans="1:1">
      <c r="A349" s="185"/>
    </row>
    <row r="350" spans="1:1">
      <c r="A350" s="185"/>
    </row>
    <row r="351" spans="1:1">
      <c r="A351" s="185"/>
    </row>
    <row r="352" spans="1:1">
      <c r="A352" s="185"/>
    </row>
    <row r="353" spans="1:1">
      <c r="A353" s="185"/>
    </row>
    <row r="354" spans="1:1">
      <c r="A354" s="185"/>
    </row>
    <row r="355" spans="1:1">
      <c r="A355" s="185"/>
    </row>
    <row r="356" spans="1:1">
      <c r="A356" s="185"/>
    </row>
    <row r="357" spans="1:1">
      <c r="A357" s="185"/>
    </row>
    <row r="358" spans="1:1">
      <c r="A358" s="185"/>
    </row>
    <row r="359" spans="1:1">
      <c r="A359" s="185"/>
    </row>
    <row r="360" spans="1:1">
      <c r="A360" s="185"/>
    </row>
    <row r="361" spans="1:1">
      <c r="A361" s="185"/>
    </row>
    <row r="362" spans="1:1">
      <c r="A362" s="185"/>
    </row>
    <row r="363" spans="1:1">
      <c r="A363" s="185"/>
    </row>
    <row r="364" spans="1:1">
      <c r="A364" s="185"/>
    </row>
    <row r="365" spans="1:1">
      <c r="A365" s="185"/>
    </row>
    <row r="366" spans="1:1">
      <c r="A366" s="185"/>
    </row>
    <row r="367" spans="1:1">
      <c r="A367" s="198"/>
    </row>
    <row r="368" spans="1:1">
      <c r="A368" s="185"/>
    </row>
    <row r="369" spans="1:1">
      <c r="A369" s="185"/>
    </row>
    <row r="370" spans="1:1">
      <c r="A370" s="185"/>
    </row>
    <row r="371" spans="1:1">
      <c r="A371" s="185"/>
    </row>
    <row r="372" spans="1:1">
      <c r="A372" s="185"/>
    </row>
    <row r="373" spans="1:1">
      <c r="A373" s="185"/>
    </row>
    <row r="374" spans="1:1">
      <c r="A374" s="185"/>
    </row>
    <row r="375" spans="1:1">
      <c r="A375" s="185"/>
    </row>
    <row r="376" spans="1:1">
      <c r="A376" s="185"/>
    </row>
    <row r="377" spans="1:1">
      <c r="A377" s="185"/>
    </row>
    <row r="378" spans="1:1">
      <c r="A378" s="185"/>
    </row>
    <row r="379" spans="1:1">
      <c r="A379" s="185"/>
    </row>
    <row r="380" spans="1:1">
      <c r="A380" s="198"/>
    </row>
    <row r="381" spans="1:1">
      <c r="A381" s="185"/>
    </row>
    <row r="382" spans="1:1">
      <c r="A382" s="185"/>
    </row>
    <row r="383" spans="1:1">
      <c r="A383" s="185"/>
    </row>
    <row r="384" spans="1:1">
      <c r="A384" s="185"/>
    </row>
    <row r="385" spans="1:1">
      <c r="A385" s="185"/>
    </row>
    <row r="386" spans="1:1">
      <c r="A386" s="185"/>
    </row>
    <row r="387" spans="1:1">
      <c r="A387" s="185"/>
    </row>
    <row r="388" spans="1:1">
      <c r="A388" s="185"/>
    </row>
    <row r="389" spans="1:1">
      <c r="A389" s="185"/>
    </row>
    <row r="390" spans="1:1">
      <c r="A390" s="277"/>
    </row>
    <row r="391" spans="1:1">
      <c r="A391" s="277"/>
    </row>
    <row r="392" spans="1:1">
      <c r="A392" s="185"/>
    </row>
    <row r="393" spans="1:1">
      <c r="A393" s="185"/>
    </row>
    <row r="394" spans="1:1">
      <c r="A394" s="185"/>
    </row>
    <row r="395" spans="1:1">
      <c r="A395" s="185"/>
    </row>
    <row r="396" spans="1:1">
      <c r="A396" s="185"/>
    </row>
    <row r="397" spans="1:1">
      <c r="A397" s="185"/>
    </row>
    <row r="398" spans="1:1">
      <c r="A398" s="185"/>
    </row>
    <row r="399" spans="1:1">
      <c r="A399" s="185"/>
    </row>
    <row r="400" spans="1:1">
      <c r="A400" s="185"/>
    </row>
    <row r="401" spans="1:1">
      <c r="A401" s="185"/>
    </row>
    <row r="402" spans="1:1">
      <c r="A402" s="185"/>
    </row>
    <row r="403" spans="1:1">
      <c r="A403" s="185"/>
    </row>
    <row r="404" spans="1:1">
      <c r="A404" s="185"/>
    </row>
    <row r="405" spans="1:1">
      <c r="A405" s="277"/>
    </row>
    <row r="406" spans="1:1">
      <c r="A406" s="278"/>
    </row>
    <row r="407" spans="1:1">
      <c r="A407" s="185"/>
    </row>
    <row r="408" spans="1:1">
      <c r="A408" s="185"/>
    </row>
    <row r="409" spans="1:1">
      <c r="A409" s="185"/>
    </row>
    <row r="410" spans="1:1">
      <c r="A410" s="185"/>
    </row>
    <row r="411" spans="1:1">
      <c r="A411" s="279"/>
    </row>
    <row r="412" spans="1:1">
      <c r="A412" s="185"/>
    </row>
    <row r="413" spans="1:1">
      <c r="A413" s="185"/>
    </row>
    <row r="414" spans="1:1">
      <c r="A414" s="185"/>
    </row>
    <row r="415" spans="1:1">
      <c r="A415" s="185"/>
    </row>
    <row r="416" spans="1:1">
      <c r="A416" s="185"/>
    </row>
    <row r="417" spans="1:1">
      <c r="A417" s="185"/>
    </row>
    <row r="418" spans="1:1">
      <c r="A418" s="231"/>
    </row>
    <row r="419" spans="1:1">
      <c r="A419" s="275"/>
    </row>
    <row r="420" spans="1:1">
      <c r="A420" s="185"/>
    </row>
    <row r="421" spans="1:1">
      <c r="A421" s="185"/>
    </row>
    <row r="422" spans="1:1">
      <c r="A422" s="185"/>
    </row>
    <row r="423" spans="1:1">
      <c r="A423" s="231"/>
    </row>
    <row r="424" spans="1:1">
      <c r="A424" s="231"/>
    </row>
    <row r="425" spans="1:1">
      <c r="A425" s="185"/>
    </row>
    <row r="426" spans="1:1">
      <c r="A426" s="185"/>
    </row>
    <row r="427" spans="1:1">
      <c r="A427" s="185"/>
    </row>
    <row r="428" spans="1:1">
      <c r="A428" s="231"/>
    </row>
    <row r="429" spans="1:1">
      <c r="A429" s="185"/>
    </row>
    <row r="430" spans="1:1">
      <c r="A430" s="202"/>
    </row>
    <row r="431" spans="1:1">
      <c r="A431" s="188"/>
    </row>
    <row r="432" spans="1:1">
      <c r="A432" s="188"/>
    </row>
    <row r="433" spans="1:1">
      <c r="A433" s="188"/>
    </row>
    <row r="434" spans="1:1">
      <c r="A434" s="188"/>
    </row>
    <row r="435" spans="1:1">
      <c r="A435" s="188"/>
    </row>
    <row r="436" spans="1:1">
      <c r="A436" s="188"/>
    </row>
    <row r="437" spans="1:1">
      <c r="A437" s="189"/>
    </row>
  </sheetData>
  <mergeCells count="6">
    <mergeCell ref="C1:I1"/>
    <mergeCell ref="B112:B115"/>
    <mergeCell ref="D112:H112"/>
    <mergeCell ref="D115:H115"/>
    <mergeCell ref="D113:H113"/>
    <mergeCell ref="D114:H114"/>
  </mergeCells>
  <phoneticPr fontId="5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Podsumowanie</vt:lpstr>
      <vt:lpstr>Architektura i konstrukcja</vt:lpstr>
      <vt:lpstr>Inst Sanitarne</vt:lpstr>
      <vt:lpstr>Inst silnoprądowe</vt:lpstr>
      <vt:lpstr>Inst niskoprądowe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AOG</dc:creator>
  <cp:lastModifiedBy>Agata Ogórek</cp:lastModifiedBy>
  <cp:lastPrinted>2023-10-19T14:58:12Z</cp:lastPrinted>
  <dcterms:created xsi:type="dcterms:W3CDTF">2022-01-14T20:58:37Z</dcterms:created>
  <dcterms:modified xsi:type="dcterms:W3CDTF">2024-08-30T12:07:37Z</dcterms:modified>
</cp:coreProperties>
</file>